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Paul\Documents\EDGF\Documents\Updated 2025\"/>
    </mc:Choice>
  </mc:AlternateContent>
  <bookViews>
    <workbookView xWindow="0" yWindow="0" windowWidth="28800" windowHeight="12300"/>
  </bookViews>
  <sheets>
    <sheet name="Introduction" sheetId="1" r:id="rId1"/>
    <sheet name="Income" sheetId="2" r:id="rId2"/>
    <sheet name="Expenses" sheetId="3" r:id="rId3"/>
    <sheet name="Profit - Loss Summary" sheetId="4" r:id="rId4"/>
  </sheets>
  <definedNames>
    <definedName name="Combined">Introduction!$I$16:$I$21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8" i="2"/>
  <c r="G49" i="2"/>
  <c r="G50" i="2"/>
  <c r="G38" i="2"/>
  <c r="G39" i="2"/>
  <c r="G40" i="2"/>
  <c r="G41" i="2"/>
  <c r="G46" i="2"/>
  <c r="G37" i="2"/>
  <c r="H47" i="2"/>
  <c r="H48" i="2"/>
  <c r="H49" i="2"/>
  <c r="H50" i="2"/>
  <c r="H38" i="2"/>
  <c r="H39" i="2"/>
  <c r="H40" i="2"/>
  <c r="H41" i="2"/>
  <c r="H46" i="2"/>
  <c r="H37" i="2"/>
  <c r="H23" i="2"/>
  <c r="H24" i="2"/>
  <c r="H25" i="2"/>
  <c r="H26" i="2"/>
  <c r="H27" i="2"/>
  <c r="H28" i="2"/>
  <c r="H29" i="2"/>
  <c r="H30" i="2"/>
  <c r="H31" i="2"/>
  <c r="H32" i="2"/>
  <c r="H22" i="2"/>
  <c r="G23" i="2"/>
  <c r="G24" i="2"/>
  <c r="G25" i="2"/>
  <c r="G26" i="2"/>
  <c r="G27" i="2"/>
  <c r="G28" i="2"/>
  <c r="G29" i="2"/>
  <c r="G30" i="2"/>
  <c r="G31" i="2"/>
  <c r="G32" i="2"/>
  <c r="G22" i="2"/>
  <c r="H14" i="2"/>
  <c r="H15" i="2"/>
  <c r="H16" i="2"/>
  <c r="H17" i="2"/>
  <c r="H13" i="2"/>
  <c r="G14" i="2"/>
  <c r="G15" i="2"/>
  <c r="G16" i="2"/>
  <c r="G17" i="2"/>
  <c r="G13" i="2"/>
  <c r="H86" i="3"/>
  <c r="H87" i="3"/>
  <c r="H88" i="3"/>
  <c r="H94" i="3"/>
  <c r="H95" i="3"/>
  <c r="H96" i="3"/>
  <c r="H97" i="3"/>
  <c r="H103" i="3"/>
  <c r="H104" i="3"/>
  <c r="H105" i="3"/>
  <c r="H106" i="3"/>
  <c r="H102" i="3"/>
  <c r="H93" i="3"/>
  <c r="H85" i="3"/>
  <c r="G103" i="3"/>
  <c r="G104" i="3"/>
  <c r="G105" i="3"/>
  <c r="G106" i="3"/>
  <c r="G94" i="3"/>
  <c r="G95" i="3"/>
  <c r="G96" i="3"/>
  <c r="G97" i="3"/>
  <c r="G86" i="3"/>
  <c r="G87" i="3"/>
  <c r="G88" i="3"/>
  <c r="G102" i="3"/>
  <c r="G93" i="3"/>
  <c r="G85" i="3"/>
  <c r="H74" i="3"/>
  <c r="H75" i="3"/>
  <c r="H76" i="3"/>
  <c r="H77" i="3"/>
  <c r="H78" i="3"/>
  <c r="H79" i="3"/>
  <c r="H80" i="3"/>
  <c r="H73" i="3"/>
  <c r="G74" i="3"/>
  <c r="G75" i="3"/>
  <c r="G76" i="3"/>
  <c r="G77" i="3"/>
  <c r="G78" i="3"/>
  <c r="G79" i="3"/>
  <c r="G80" i="3"/>
  <c r="G73" i="3"/>
  <c r="G63" i="3"/>
  <c r="G64" i="3"/>
  <c r="G65" i="3"/>
  <c r="G66" i="3"/>
  <c r="G67" i="3"/>
  <c r="G68" i="3"/>
  <c r="H63" i="3"/>
  <c r="H64" i="3"/>
  <c r="H65" i="3"/>
  <c r="H66" i="3"/>
  <c r="H67" i="3"/>
  <c r="H68" i="3"/>
  <c r="H62" i="3"/>
  <c r="H54" i="3"/>
  <c r="H55" i="3"/>
  <c r="H56" i="3"/>
  <c r="H57" i="3"/>
  <c r="H53" i="3"/>
  <c r="G62" i="3"/>
  <c r="G54" i="3"/>
  <c r="G55" i="3"/>
  <c r="G56" i="3"/>
  <c r="G57" i="3"/>
  <c r="G53" i="3"/>
  <c r="H38" i="3"/>
  <c r="H39" i="3"/>
  <c r="H40" i="3"/>
  <c r="H41" i="3"/>
  <c r="H42" i="3"/>
  <c r="H43" i="3"/>
  <c r="H44" i="3"/>
  <c r="H45" i="3"/>
  <c r="H46" i="3"/>
  <c r="H47" i="3"/>
  <c r="H48" i="3"/>
  <c r="H37" i="3"/>
  <c r="G38" i="3"/>
  <c r="G39" i="3"/>
  <c r="G40" i="3"/>
  <c r="G41" i="3"/>
  <c r="G42" i="3"/>
  <c r="G43" i="3"/>
  <c r="G44" i="3"/>
  <c r="G45" i="3"/>
  <c r="G46" i="3"/>
  <c r="G47" i="3"/>
  <c r="G48" i="3"/>
  <c r="G37" i="3"/>
  <c r="H29" i="3"/>
  <c r="H30" i="3"/>
  <c r="H31" i="3"/>
  <c r="H32" i="3"/>
  <c r="H28" i="3"/>
  <c r="G29" i="3"/>
  <c r="G30" i="3"/>
  <c r="G31" i="3"/>
  <c r="G32" i="3"/>
  <c r="G28" i="3"/>
  <c r="H14" i="3"/>
  <c r="H15" i="3"/>
  <c r="H16" i="3"/>
  <c r="H17" i="3"/>
  <c r="H18" i="3"/>
  <c r="H19" i="3"/>
  <c r="H20" i="3"/>
  <c r="H21" i="3"/>
  <c r="H22" i="3"/>
  <c r="H23" i="3"/>
  <c r="H13" i="3"/>
  <c r="G14" i="3"/>
  <c r="G15" i="3"/>
  <c r="G16" i="3"/>
  <c r="G17" i="3"/>
  <c r="G18" i="3"/>
  <c r="G19" i="3"/>
  <c r="G20" i="3"/>
  <c r="G21" i="3"/>
  <c r="G22" i="3"/>
  <c r="G23" i="3"/>
  <c r="G13" i="3"/>
  <c r="H7" i="3"/>
  <c r="F5" i="4"/>
  <c r="C5" i="4"/>
  <c r="F4" i="4"/>
  <c r="C4" i="4"/>
  <c r="E100" i="3"/>
  <c r="E91" i="3"/>
  <c r="E83" i="3"/>
  <c r="E71" i="3"/>
  <c r="E60" i="3"/>
  <c r="E51" i="3"/>
  <c r="E35" i="3" l="1"/>
  <c r="E26" i="3"/>
  <c r="E11" i="3"/>
  <c r="F5" i="3"/>
  <c r="C5" i="3"/>
  <c r="F4" i="3"/>
  <c r="C4" i="3"/>
  <c r="E44" i="2"/>
  <c r="E35" i="2"/>
  <c r="C4" i="2"/>
  <c r="E20" i="2"/>
  <c r="E11" i="2"/>
  <c r="G98" i="3" l="1"/>
  <c r="H98" i="3"/>
  <c r="H24" i="3"/>
  <c r="G24" i="3"/>
  <c r="H42" i="2"/>
  <c r="G42" i="2"/>
  <c r="G51" i="2"/>
  <c r="G33" i="2"/>
  <c r="F5" i="2"/>
  <c r="C5" i="2"/>
  <c r="F4" i="2"/>
  <c r="H69" i="3" l="1"/>
  <c r="G69" i="3"/>
  <c r="H89" i="3"/>
  <c r="G89" i="3"/>
  <c r="G81" i="3"/>
  <c r="H81" i="3"/>
  <c r="G49" i="3"/>
  <c r="G58" i="3"/>
  <c r="H49" i="3"/>
  <c r="H58" i="3"/>
  <c r="H33" i="3"/>
  <c r="G33" i="3"/>
  <c r="H51" i="2" l="1"/>
  <c r="H107" i="3" l="1"/>
  <c r="H9" i="3" s="1"/>
  <c r="H14" i="4" s="1"/>
  <c r="G18" i="2"/>
  <c r="G9" i="2" s="1"/>
  <c r="G10" i="4" s="1"/>
  <c r="H18" i="2"/>
  <c r="H33" i="2"/>
  <c r="H9" i="2" l="1"/>
  <c r="H10" i="4" s="1"/>
  <c r="H18" i="4" s="1"/>
  <c r="G107" i="3"/>
  <c r="G9" i="3" s="1"/>
  <c r="G14" i="4" s="1"/>
  <c r="G18" i="4" s="1"/>
</calcChain>
</file>

<file path=xl/sharedStrings.xml><?xml version="1.0" encoding="utf-8"?>
<sst xmlns="http://schemas.openxmlformats.org/spreadsheetml/2006/main" count="246" uniqueCount="127">
  <si>
    <t>INCOME</t>
  </si>
  <si>
    <t>TOTAL INCOME</t>
  </si>
  <si>
    <t>Players</t>
  </si>
  <si>
    <t>Estimated</t>
  </si>
  <si>
    <t>Actual</t>
  </si>
  <si>
    <t>Player Fee @</t>
  </si>
  <si>
    <t>Player Registration Fee @</t>
  </si>
  <si>
    <t>Non-Players @</t>
  </si>
  <si>
    <t>Sponsoring</t>
  </si>
  <si>
    <t>Titel Sponsor @</t>
  </si>
  <si>
    <t>Gold Sponsors @</t>
  </si>
  <si>
    <t>Silver Sponsors @</t>
  </si>
  <si>
    <t>Disc Golf Shops @</t>
  </si>
  <si>
    <t>CTP Sponsors @</t>
  </si>
  <si>
    <t>Hole-in-One Sponsors @</t>
  </si>
  <si>
    <t>Player Fee Juniors @</t>
  </si>
  <si>
    <t>Other @</t>
  </si>
  <si>
    <t>Hole Sponsors @</t>
  </si>
  <si>
    <t>Public Support Host City @</t>
  </si>
  <si>
    <t>Ticket Sales</t>
  </si>
  <si>
    <t>VIP Pass @</t>
  </si>
  <si>
    <t>Wednesday @</t>
  </si>
  <si>
    <t>Thursday @</t>
  </si>
  <si>
    <t>Friday @</t>
  </si>
  <si>
    <t>Saturday @</t>
  </si>
  <si>
    <t>Event Discs @</t>
  </si>
  <si>
    <t>Event Shirts @</t>
  </si>
  <si>
    <t>Event Caps @</t>
  </si>
  <si>
    <t>Total Income Players</t>
  </si>
  <si>
    <t>Total Income Sponsoring</t>
  </si>
  <si>
    <t>Total Income Ticket Sales</t>
  </si>
  <si>
    <t>Merchandising</t>
  </si>
  <si>
    <t>Total Income Merchandising</t>
  </si>
  <si>
    <t>Public Support Other @</t>
  </si>
  <si>
    <t>EVENT BUDGET</t>
  </si>
  <si>
    <t>TOTAL EXPENSES</t>
  </si>
  <si>
    <t>Rent</t>
  </si>
  <si>
    <t>Fees</t>
  </si>
  <si>
    <t>EXPENSES</t>
  </si>
  <si>
    <t>Course / Park area @</t>
  </si>
  <si>
    <t>Portable Toilets @</t>
  </si>
  <si>
    <t>Stage @</t>
  </si>
  <si>
    <t>EDGF Event Sanctioning Fee @</t>
  </si>
  <si>
    <t>EDGF Player Fee @</t>
  </si>
  <si>
    <t>PDGA Sanctioning Fee @</t>
  </si>
  <si>
    <t>Transport vehicle @</t>
  </si>
  <si>
    <t>Event Insurance @</t>
  </si>
  <si>
    <t>Big Screen for Live Broadcast @</t>
  </si>
  <si>
    <t>Country Flags (hand) @</t>
  </si>
  <si>
    <t>Country Flags (big) @</t>
  </si>
  <si>
    <t>Flag Posts (big) @</t>
  </si>
  <si>
    <t>Fences for crowd control @</t>
  </si>
  <si>
    <t>Communication (walkie-talkie) @</t>
  </si>
  <si>
    <t>Printing</t>
  </si>
  <si>
    <t>Hoddies @</t>
  </si>
  <si>
    <t>Total Expenses Merchandising</t>
  </si>
  <si>
    <t>Total Expenses Fees</t>
  </si>
  <si>
    <t>Total Expenses Rent</t>
  </si>
  <si>
    <t>Info Signs @</t>
  </si>
  <si>
    <t>Volunteer Shirts @</t>
  </si>
  <si>
    <t>LOC Poloshirts @</t>
  </si>
  <si>
    <t>Volunteer &amp; LOC Caps @</t>
  </si>
  <si>
    <t>Tags, Lanyards players, staff, etc. @</t>
  </si>
  <si>
    <t>Tee-Signs @</t>
  </si>
  <si>
    <t>Caddie Books @</t>
  </si>
  <si>
    <t>Info-Flyer Spectators @</t>
  </si>
  <si>
    <t>Basket Stickers magnetic @</t>
  </si>
  <si>
    <t>Basket Flags @</t>
  </si>
  <si>
    <t>Event Banners @</t>
  </si>
  <si>
    <t>Total Expenses Printing</t>
  </si>
  <si>
    <t>Media Sponsor @</t>
  </si>
  <si>
    <t>Course</t>
  </si>
  <si>
    <t>Additional Tee Carpets @</t>
  </si>
  <si>
    <t>OB-Stacks @</t>
  </si>
  <si>
    <t>Next Tee Signs @</t>
  </si>
  <si>
    <t>Other Signs (Mando, Trop-Zone) @</t>
  </si>
  <si>
    <t>Water Tanks @</t>
  </si>
  <si>
    <t>OB Line Paint @</t>
  </si>
  <si>
    <t>Total Expenses Course</t>
  </si>
  <si>
    <t>Paid Labor</t>
  </si>
  <si>
    <t>Event Organizer @</t>
  </si>
  <si>
    <t>Parking Attendants @</t>
  </si>
  <si>
    <t>Health, Safety, Red Cross @</t>
  </si>
  <si>
    <t>Shuttle to/from player hotel @</t>
  </si>
  <si>
    <t>EDGF Representative @</t>
  </si>
  <si>
    <t>Total Expenses Labor</t>
  </si>
  <si>
    <t>Food &amp; Beverage</t>
  </si>
  <si>
    <t>VIP, Guests (Final day) @</t>
  </si>
  <si>
    <t>Apéro Opening Ceremony @</t>
  </si>
  <si>
    <t>Total Expenses Food &amp; Beverage</t>
  </si>
  <si>
    <t>Side Events</t>
  </si>
  <si>
    <t>Excursion @</t>
  </si>
  <si>
    <t>Players Party @</t>
  </si>
  <si>
    <t>Total Expenses Side Events</t>
  </si>
  <si>
    <t>Team Captains Meeting @</t>
  </si>
  <si>
    <t>EDGF Meeting @</t>
  </si>
  <si>
    <t>Prizes</t>
  </si>
  <si>
    <t>Total Expenses Prizes</t>
  </si>
  <si>
    <t xml:space="preserve">Added Cash@ </t>
  </si>
  <si>
    <t>Juniors @</t>
  </si>
  <si>
    <t>Special Trophies @</t>
  </si>
  <si>
    <t>Flowers (Women) @</t>
  </si>
  <si>
    <t>Estimate</t>
  </si>
  <si>
    <t>Country</t>
  </si>
  <si>
    <t>Instructions</t>
  </si>
  <si>
    <t>2027</t>
  </si>
  <si>
    <t>Euro</t>
  </si>
  <si>
    <t>Price Unit</t>
  </si>
  <si>
    <t>EDGC/EJDGC</t>
  </si>
  <si>
    <t>Event:</t>
  </si>
  <si>
    <t>Place:</t>
  </si>
  <si>
    <t>Year:</t>
  </si>
  <si>
    <t>Country:</t>
  </si>
  <si>
    <t>Event Name:</t>
  </si>
  <si>
    <t>Local Currency:</t>
  </si>
  <si>
    <t>Staff @</t>
  </si>
  <si>
    <t>The calculation of all the rest of the fields is done automatically.</t>
  </si>
  <si>
    <t>PROFIT-LOSS</t>
  </si>
  <si>
    <t>PROFIT OR LOSS</t>
  </si>
  <si>
    <r>
      <t xml:space="preserve">Change field above </t>
    </r>
    <r>
      <rPr>
        <b/>
        <sz val="12"/>
        <color rgb="FFFF0000"/>
        <rFont val="Calibri"/>
        <family val="2"/>
        <scheme val="minor"/>
      </rPr>
      <t>(RED)</t>
    </r>
    <r>
      <rPr>
        <sz val="12"/>
        <color theme="1"/>
        <rFont val="Calibri"/>
        <family val="2"/>
        <scheme val="minor"/>
      </rPr>
      <t xml:space="preserve"> accordingly.</t>
    </r>
  </si>
  <si>
    <t>We have password-protected the tabels. Ifg you need to add additional lines, let us know.</t>
  </si>
  <si>
    <t>and gives you the possibility for an Estimated and Actual Budget / Costs Calculation.</t>
  </si>
  <si>
    <t>Event name (select), Year, City and Country from above will automatically show in other tabels.</t>
  </si>
  <si>
    <t>The tables Income, Expenses and Profit-Loss Summary showing Euros only.</t>
  </si>
  <si>
    <t>Fill in the cells "Estimated" and "Actual" (number of items) and Cell "Price Unit".</t>
  </si>
  <si>
    <t>If you want to have both (local currency and Euro) calculated, please use the other template.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</si>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</sst>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[$€-2]\ * #,##0.00_ ;_ [$€-2]\ * \-#,##0.00_ ;_ [$€-2]\ * &quot;-&quot;??_ ;_ @_ "/>
    <numFmt numFmtId="171" formatCode="0.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0" borderId="0" xfId="0" applyFont="1"/>
    <xf numFmtId="0" fontId="8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" fontId="0" fillId="0" borderId="0" xfId="0" applyNumberFormat="1"/>
    <xf numFmtId="2" fontId="0" fillId="0" borderId="0" xfId="1" applyNumberFormat="1" applyFont="1"/>
    <xf numFmtId="0" fontId="5" fillId="7" borderId="3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3" fontId="10" fillId="0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43" fontId="5" fillId="7" borderId="1" xfId="1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0" fontId="13" fillId="6" borderId="5" xfId="0" applyFont="1" applyFill="1" applyBorder="1" applyAlignment="1" applyProtection="1">
      <alignment horizontal="left" vertical="center"/>
      <protection locked="0"/>
    </xf>
    <xf numFmtId="49" fontId="13" fillId="6" borderId="3" xfId="0" applyNumberFormat="1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horizontal="left" vertical="center"/>
      <protection locked="0"/>
    </xf>
    <xf numFmtId="49" fontId="13" fillId="6" borderId="5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43" fontId="2" fillId="7" borderId="1" xfId="1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64" fontId="11" fillId="0" borderId="4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164" fontId="11" fillId="0" borderId="7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43" fontId="2" fillId="7" borderId="5" xfId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14" fillId="0" borderId="0" xfId="0" applyFont="1"/>
    <xf numFmtId="0" fontId="0" fillId="0" borderId="0" xfId="0" applyProtection="1">
      <protection locked="0"/>
    </xf>
    <xf numFmtId="0" fontId="5" fillId="7" borderId="3" xfId="0" applyFont="1" applyFill="1" applyBorder="1" applyAlignment="1" applyProtection="1">
      <alignment horizontal="left" vertical="center"/>
    </xf>
    <xf numFmtId="0" fontId="5" fillId="7" borderId="4" xfId="0" applyFont="1" applyFill="1" applyBorder="1" applyAlignment="1" applyProtection="1">
      <alignment horizontal="left" vertical="center"/>
    </xf>
    <xf numFmtId="0" fontId="5" fillId="7" borderId="5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horizontal="right" vertical="center"/>
    </xf>
    <xf numFmtId="0" fontId="10" fillId="6" borderId="1" xfId="0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right" vertical="center"/>
      <protection locked="0"/>
    </xf>
    <xf numFmtId="43" fontId="19" fillId="0" borderId="1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43" fontId="19" fillId="0" borderId="1" xfId="1" applyFont="1" applyBorder="1" applyAlignment="1" applyProtection="1">
      <alignment vertical="center"/>
      <protection locked="0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43" fontId="11" fillId="4" borderId="1" xfId="1" applyFont="1" applyFill="1" applyBorder="1" applyAlignment="1">
      <alignment vertical="center"/>
    </xf>
    <xf numFmtId="0" fontId="17" fillId="8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43" fontId="11" fillId="5" borderId="1" xfId="1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/>
    </xf>
    <xf numFmtId="0" fontId="11" fillId="8" borderId="11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4" xfId="0" applyFont="1" applyFill="1" applyBorder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2">
    <dxf>
      <font>
        <color theme="9" tint="-0.24994659260841701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showGridLines="0" tabSelected="1" workbookViewId="0">
      <selection activeCell="C4" sqref="C4:H4"/>
    </sheetView>
  </sheetViews>
  <sheetFormatPr baseColWidth="10" defaultRowHeight="15" x14ac:dyDescent="0.25"/>
  <cols>
    <col min="1" max="1" width="4.28515625" customWidth="1"/>
    <col min="2" max="2" width="26.85546875" customWidth="1"/>
    <col min="3" max="3" width="12.140625" customWidth="1"/>
    <col min="4" max="4" width="12" customWidth="1"/>
    <col min="7" max="7" width="16.42578125" bestFit="1" customWidth="1"/>
  </cols>
  <sheetData>
    <row r="2" spans="2:8" s="1" customFormat="1" ht="33.75" customHeight="1" x14ac:dyDescent="0.25">
      <c r="B2" s="42" t="s">
        <v>34</v>
      </c>
      <c r="C2" s="27"/>
      <c r="D2" s="27"/>
      <c r="E2" s="27"/>
      <c r="F2" s="27"/>
      <c r="G2" s="27"/>
      <c r="H2" s="27"/>
    </row>
    <row r="4" spans="2:8" s="1" customFormat="1" ht="30.75" customHeight="1" x14ac:dyDescent="0.25">
      <c r="B4" s="34" t="s">
        <v>113</v>
      </c>
      <c r="C4" s="36" t="s">
        <v>108</v>
      </c>
      <c r="D4" s="37"/>
      <c r="E4" s="37"/>
      <c r="F4" s="37"/>
      <c r="G4" s="37"/>
      <c r="H4" s="38"/>
    </row>
    <row r="5" spans="2:8" s="1" customFormat="1" ht="30.75" customHeight="1" x14ac:dyDescent="0.25">
      <c r="B5" s="34" t="s">
        <v>111</v>
      </c>
      <c r="C5" s="39" t="s">
        <v>105</v>
      </c>
      <c r="D5" s="40"/>
      <c r="E5" s="40"/>
      <c r="F5" s="40"/>
      <c r="G5" s="40"/>
      <c r="H5" s="41"/>
    </row>
    <row r="6" spans="2:8" s="1" customFormat="1" ht="30.75" customHeight="1" x14ac:dyDescent="0.25">
      <c r="B6" s="34" t="s">
        <v>110</v>
      </c>
      <c r="C6" s="36" t="s">
        <v>126</v>
      </c>
      <c r="D6" s="37"/>
      <c r="E6" s="37"/>
      <c r="F6" s="37"/>
      <c r="G6" s="37"/>
      <c r="H6" s="38"/>
    </row>
    <row r="7" spans="2:8" s="1" customFormat="1" ht="30.75" customHeight="1" x14ac:dyDescent="0.25">
      <c r="B7" s="34" t="s">
        <v>112</v>
      </c>
      <c r="C7" s="36" t="s">
        <v>103</v>
      </c>
      <c r="D7" s="37"/>
      <c r="E7" s="37"/>
      <c r="F7" s="37"/>
      <c r="G7" s="37"/>
      <c r="H7" s="38"/>
    </row>
    <row r="8" spans="2:8" s="1" customFormat="1" ht="30.75" customHeight="1" x14ac:dyDescent="0.25">
      <c r="B8" s="34" t="s">
        <v>114</v>
      </c>
      <c r="C8" s="139" t="s">
        <v>106</v>
      </c>
      <c r="D8" s="141"/>
      <c r="E8" s="141"/>
      <c r="F8" s="141"/>
      <c r="G8" s="141"/>
      <c r="H8" s="140"/>
    </row>
    <row r="10" spans="2:8" x14ac:dyDescent="0.25">
      <c r="B10" s="28"/>
      <c r="C10" s="28"/>
      <c r="D10" s="28"/>
      <c r="E10" s="28"/>
      <c r="F10" s="28"/>
      <c r="G10" s="28"/>
      <c r="H10" s="28"/>
    </row>
    <row r="11" spans="2:8" ht="18.75" x14ac:dyDescent="0.3">
      <c r="B11" s="5" t="s">
        <v>104</v>
      </c>
      <c r="F11" s="75"/>
    </row>
    <row r="13" spans="2:8" s="73" customFormat="1" ht="15.75" x14ac:dyDescent="0.25">
      <c r="B13" s="73" t="s">
        <v>122</v>
      </c>
    </row>
    <row r="14" spans="2:8" s="73" customFormat="1" ht="15.75" x14ac:dyDescent="0.25">
      <c r="B14" s="73" t="s">
        <v>119</v>
      </c>
    </row>
    <row r="15" spans="2:8" s="73" customFormat="1" ht="15.75" x14ac:dyDescent="0.25"/>
    <row r="16" spans="2:8" s="73" customFormat="1" ht="15.75" x14ac:dyDescent="0.25"/>
    <row r="17" spans="2:8" s="73" customFormat="1" ht="15.75" x14ac:dyDescent="0.25">
      <c r="B17" s="73" t="s">
        <v>123</v>
      </c>
    </row>
    <row r="18" spans="2:8" s="73" customFormat="1" ht="15.75" x14ac:dyDescent="0.25">
      <c r="B18" s="73" t="s">
        <v>121</v>
      </c>
    </row>
    <row r="19" spans="2:8" s="73" customFormat="1" ht="15.75" x14ac:dyDescent="0.25">
      <c r="B19" s="73" t="s">
        <v>125</v>
      </c>
    </row>
    <row r="20" spans="2:8" s="73" customFormat="1" ht="15.75" x14ac:dyDescent="0.25"/>
    <row r="21" spans="2:8" s="73" customFormat="1" ht="15.75" x14ac:dyDescent="0.25">
      <c r="B21" s="73" t="s">
        <v>124</v>
      </c>
    </row>
    <row r="22" spans="2:8" s="73" customFormat="1" ht="15.75" x14ac:dyDescent="0.25">
      <c r="B22" s="73" t="s">
        <v>116</v>
      </c>
    </row>
    <row r="23" spans="2:8" s="73" customFormat="1" ht="15.75" x14ac:dyDescent="0.25">
      <c r="B23" s="74" t="s">
        <v>120</v>
      </c>
    </row>
    <row r="24" spans="2:8" s="73" customFormat="1" ht="15.75" x14ac:dyDescent="0.25">
      <c r="B24" s="74"/>
    </row>
    <row r="25" spans="2:8" s="73" customFormat="1" ht="15.75" x14ac:dyDescent="0.25"/>
    <row r="26" spans="2:8" s="73" customFormat="1" ht="15.75" x14ac:dyDescent="0.25"/>
    <row r="27" spans="2:8" s="73" customFormat="1" ht="15.75" x14ac:dyDescent="0.25"/>
    <row r="29" spans="2:8" x14ac:dyDescent="0.25">
      <c r="B29" s="4"/>
    </row>
    <row r="30" spans="2:8" x14ac:dyDescent="0.25">
      <c r="D30" s="4"/>
      <c r="E30" s="4"/>
      <c r="F30" s="4"/>
      <c r="G30" s="4"/>
      <c r="H30" s="4"/>
    </row>
    <row r="31" spans="2:8" x14ac:dyDescent="0.25">
      <c r="D31" s="10"/>
    </row>
    <row r="32" spans="2:8" x14ac:dyDescent="0.25">
      <c r="D32" s="11"/>
    </row>
    <row r="33" spans="4:4" x14ac:dyDescent="0.25">
      <c r="D33" s="9"/>
    </row>
  </sheetData>
  <sheetProtection algorithmName="SHA-512" hashValue="ixWN2O2u1J9xQ/0iNqk8PYyJbTNg6v8Tw1WFeelE9LiHmg2bGtD1RKu/NlRLfbPB/JZgsr66mIzW89JNOj5TJg==" saltValue="mwxV0Hb9Xg9FkC8qyAa3Fw==" spinCount="100000" sheet="1" objects="1" scenarios="1" selectLockedCells="1"/>
  <mergeCells count="5">
    <mergeCell ref="C7:H7"/>
    <mergeCell ref="C8:H8"/>
    <mergeCell ref="C4:H4"/>
    <mergeCell ref="C5:H5"/>
    <mergeCell ref="C6:H6"/>
  </mergeCells>
  <dataValidations count="2">
    <dataValidation type="list" allowBlank="1" showInputMessage="1" showErrorMessage="1" sqref="C4:H4">
      <formula1>"EDGC/EJDGC, EMDGC, EDGC/EJDGC + EMDGC"</formula1>
    </dataValidation>
    <dataValidation type="list" allowBlank="1" showInputMessage="1" showErrorMessage="1" sqref="I16:I21">
      <formula1>"EDGC/EJDGC, EMDGC, Combined"</formula1>
    </dataValidation>
  </dataValidation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"/>
  <sheetViews>
    <sheetView showGridLines="0" workbookViewId="0">
      <selection activeCell="B13" sqref="B13"/>
    </sheetView>
  </sheetViews>
  <sheetFormatPr baseColWidth="10" defaultRowHeight="15" x14ac:dyDescent="0.25"/>
  <cols>
    <col min="1" max="1" width="4.28515625" customWidth="1"/>
    <col min="4" max="4" width="36.5703125" customWidth="1"/>
    <col min="5" max="5" width="14.7109375" customWidth="1"/>
    <col min="6" max="6" width="30.5703125" customWidth="1"/>
    <col min="7" max="8" width="16.7109375" customWidth="1"/>
  </cols>
  <sheetData>
    <row r="2" spans="2:8" s="1" customFormat="1" ht="31.5" x14ac:dyDescent="0.25">
      <c r="B2" s="42" t="s">
        <v>34</v>
      </c>
      <c r="C2" s="27"/>
      <c r="D2" s="27"/>
      <c r="E2" s="27"/>
      <c r="F2" s="27"/>
    </row>
    <row r="3" spans="2:8" s="23" customFormat="1" ht="26.25" x14ac:dyDescent="0.25">
      <c r="B3" s="26"/>
      <c r="C3" s="27"/>
      <c r="D3" s="27"/>
      <c r="E3" s="27"/>
      <c r="F3" s="27"/>
      <c r="G3" s="27"/>
      <c r="H3" s="27"/>
    </row>
    <row r="4" spans="2:8" s="1" customFormat="1" ht="18.75" x14ac:dyDescent="0.25">
      <c r="B4" s="32" t="s">
        <v>109</v>
      </c>
      <c r="C4" s="33" t="str">
        <f>Introduction!C4</f>
        <v>EDGC/EJDGC</v>
      </c>
      <c r="D4" s="33"/>
      <c r="E4" s="32" t="s">
        <v>111</v>
      </c>
      <c r="F4" s="45" t="str">
        <f>Introduction!C5</f>
        <v>2027</v>
      </c>
      <c r="G4" s="98" t="s">
        <v>0</v>
      </c>
      <c r="H4" s="98"/>
    </row>
    <row r="5" spans="2:8" s="1" customFormat="1" ht="18.75" x14ac:dyDescent="0.25">
      <c r="B5" s="32" t="s">
        <v>110</v>
      </c>
      <c r="C5" s="33" t="str">
        <f>Introduction!C6</f>
        <v>City</v>
      </c>
      <c r="D5" s="33"/>
      <c r="E5" s="32" t="s">
        <v>112</v>
      </c>
      <c r="F5" s="46" t="str">
        <f>Introduction!C7</f>
        <v>Country</v>
      </c>
      <c r="G5" s="98"/>
      <c r="H5" s="98"/>
    </row>
    <row r="7" spans="2:8" s="1" customFormat="1" ht="21" x14ac:dyDescent="0.25">
      <c r="B7" s="29"/>
      <c r="D7" s="6"/>
      <c r="E7" s="7"/>
      <c r="G7" s="71"/>
      <c r="H7" s="86"/>
    </row>
    <row r="8" spans="2:8" s="1" customFormat="1" x14ac:dyDescent="0.25">
      <c r="B8" s="90" t="s">
        <v>1</v>
      </c>
      <c r="C8" s="91"/>
      <c r="D8" s="91"/>
      <c r="E8" s="91"/>
      <c r="F8" s="92"/>
      <c r="G8" s="93" t="s">
        <v>106</v>
      </c>
      <c r="H8" s="93"/>
    </row>
    <row r="9" spans="2:8" s="1" customFormat="1" ht="15.75" x14ac:dyDescent="0.25">
      <c r="B9" s="94"/>
      <c r="C9" s="95"/>
      <c r="D9" s="95"/>
      <c r="E9" s="95"/>
      <c r="F9" s="96"/>
      <c r="G9" s="97">
        <f t="shared" ref="G9:H9" si="0">G18+G33+G42+G51</f>
        <v>1045000</v>
      </c>
      <c r="H9" s="97">
        <f t="shared" si="0"/>
        <v>1020000</v>
      </c>
    </row>
    <row r="10" spans="2:8" s="1" customFormat="1" ht="18.75" customHeight="1" x14ac:dyDescent="0.25">
      <c r="B10" s="59"/>
      <c r="C10" s="59"/>
      <c r="D10" s="59"/>
      <c r="E10" s="59"/>
      <c r="F10" s="59"/>
      <c r="G10" s="60"/>
      <c r="H10" s="60"/>
    </row>
    <row r="11" spans="2:8" s="1" customFormat="1" ht="18.75" customHeight="1" x14ac:dyDescent="0.25">
      <c r="B11" s="76" t="s">
        <v>2</v>
      </c>
      <c r="C11" s="77"/>
      <c r="D11" s="78"/>
      <c r="E11" s="18" t="str">
        <f>Introduction!C8</f>
        <v>Euro</v>
      </c>
      <c r="F11" s="18"/>
      <c r="G11" s="30" t="s">
        <v>106</v>
      </c>
      <c r="H11" s="30"/>
    </row>
    <row r="12" spans="2:8" s="1" customFormat="1" ht="18.75" customHeight="1" x14ac:dyDescent="0.25">
      <c r="B12" s="79" t="s">
        <v>3</v>
      </c>
      <c r="C12" s="79" t="s">
        <v>4</v>
      </c>
      <c r="D12" s="80"/>
      <c r="E12" s="81" t="s">
        <v>107</v>
      </c>
      <c r="F12" s="82"/>
      <c r="G12" s="81" t="s">
        <v>3</v>
      </c>
      <c r="H12" s="81" t="s">
        <v>4</v>
      </c>
    </row>
    <row r="13" spans="2:8" s="1" customFormat="1" ht="18.75" customHeight="1" x14ac:dyDescent="0.25">
      <c r="B13" s="83">
        <v>130</v>
      </c>
      <c r="C13" s="83">
        <v>130</v>
      </c>
      <c r="D13" s="84" t="s">
        <v>5</v>
      </c>
      <c r="E13" s="85">
        <v>2000</v>
      </c>
      <c r="F13" s="24"/>
      <c r="G13" s="24">
        <f>B13*E13</f>
        <v>260000</v>
      </c>
      <c r="H13" s="24">
        <f>C13*E13</f>
        <v>260000</v>
      </c>
    </row>
    <row r="14" spans="2:8" s="1" customFormat="1" ht="18.75" customHeight="1" x14ac:dyDescent="0.25">
      <c r="B14" s="83">
        <v>50</v>
      </c>
      <c r="C14" s="83">
        <v>50</v>
      </c>
      <c r="D14" s="84" t="s">
        <v>15</v>
      </c>
      <c r="E14" s="85">
        <v>1500</v>
      </c>
      <c r="F14" s="24"/>
      <c r="G14" s="24">
        <f t="shared" ref="G14:G17" si="1">B14*E14</f>
        <v>75000</v>
      </c>
      <c r="H14" s="24">
        <f t="shared" ref="H14:H17" si="2">C14*E14</f>
        <v>75000</v>
      </c>
    </row>
    <row r="15" spans="2:8" s="1" customFormat="1" ht="18.75" customHeight="1" x14ac:dyDescent="0.25">
      <c r="B15" s="83">
        <v>180</v>
      </c>
      <c r="C15" s="83">
        <v>180</v>
      </c>
      <c r="D15" s="84" t="s">
        <v>6</v>
      </c>
      <c r="E15" s="85">
        <v>200</v>
      </c>
      <c r="F15" s="24"/>
      <c r="G15" s="24">
        <f t="shared" si="1"/>
        <v>36000</v>
      </c>
      <c r="H15" s="24">
        <f t="shared" si="2"/>
        <v>36000</v>
      </c>
    </row>
    <row r="16" spans="2:8" s="1" customFormat="1" ht="18.75" customHeight="1" x14ac:dyDescent="0.25">
      <c r="B16" s="83">
        <v>50</v>
      </c>
      <c r="C16" s="83">
        <v>50</v>
      </c>
      <c r="D16" s="84" t="s">
        <v>7</v>
      </c>
      <c r="E16" s="85">
        <v>200</v>
      </c>
      <c r="F16" s="24"/>
      <c r="G16" s="24">
        <f t="shared" si="1"/>
        <v>10000</v>
      </c>
      <c r="H16" s="24">
        <f t="shared" si="2"/>
        <v>10000</v>
      </c>
    </row>
    <row r="17" spans="2:8" s="1" customFormat="1" ht="18.75" customHeight="1" x14ac:dyDescent="0.25">
      <c r="B17" s="83">
        <v>1</v>
      </c>
      <c r="C17" s="83">
        <v>1</v>
      </c>
      <c r="D17" s="84" t="s">
        <v>16</v>
      </c>
      <c r="E17" s="85">
        <v>500</v>
      </c>
      <c r="F17" s="24"/>
      <c r="G17" s="24">
        <f t="shared" si="1"/>
        <v>500</v>
      </c>
      <c r="H17" s="24">
        <f t="shared" si="2"/>
        <v>500</v>
      </c>
    </row>
    <row r="18" spans="2:8" s="1" customFormat="1" ht="18.75" customHeight="1" x14ac:dyDescent="0.25">
      <c r="B18" s="76" t="s">
        <v>28</v>
      </c>
      <c r="C18" s="77"/>
      <c r="D18" s="77"/>
      <c r="E18" s="77"/>
      <c r="F18" s="78"/>
      <c r="G18" s="31">
        <f>SUM(G13:G17)</f>
        <v>381500</v>
      </c>
      <c r="H18" s="31">
        <f>SUM(H13:H17)</f>
        <v>381500</v>
      </c>
    </row>
    <row r="19" spans="2:8" s="1" customFormat="1" ht="18.75" customHeight="1" x14ac:dyDescent="0.25">
      <c r="B19" s="8"/>
      <c r="C19" s="8"/>
      <c r="D19" s="8"/>
      <c r="E19" s="8"/>
      <c r="F19" s="8"/>
      <c r="G19" s="8"/>
      <c r="H19" s="8"/>
    </row>
    <row r="20" spans="2:8" s="1" customFormat="1" ht="18.75" customHeight="1" x14ac:dyDescent="0.25">
      <c r="B20" s="12" t="s">
        <v>8</v>
      </c>
      <c r="C20" s="13"/>
      <c r="D20" s="14"/>
      <c r="E20" s="18" t="str">
        <f>Introduction!C8</f>
        <v>Euro</v>
      </c>
      <c r="F20" s="43"/>
      <c r="G20" s="44" t="s">
        <v>106</v>
      </c>
      <c r="H20" s="17"/>
    </row>
    <row r="21" spans="2:8" s="1" customFormat="1" ht="18.75" customHeight="1" x14ac:dyDescent="0.25">
      <c r="B21" s="15" t="s">
        <v>3</v>
      </c>
      <c r="C21" s="15" t="s">
        <v>4</v>
      </c>
      <c r="D21" s="21"/>
      <c r="E21" s="16" t="s">
        <v>107</v>
      </c>
      <c r="F21" s="22"/>
      <c r="G21" s="16" t="s">
        <v>3</v>
      </c>
      <c r="H21" s="16" t="s">
        <v>4</v>
      </c>
    </row>
    <row r="22" spans="2:8" s="1" customFormat="1" ht="18.75" customHeight="1" x14ac:dyDescent="0.25">
      <c r="B22" s="83">
        <v>1</v>
      </c>
      <c r="C22" s="83">
        <v>1</v>
      </c>
      <c r="D22" s="84" t="s">
        <v>9</v>
      </c>
      <c r="E22" s="85">
        <v>50000</v>
      </c>
      <c r="F22" s="24"/>
      <c r="G22" s="24">
        <f t="shared" ref="G22:G32" si="3">B22*E22</f>
        <v>50000</v>
      </c>
      <c r="H22" s="24">
        <f t="shared" ref="H22:H32" si="4">C22*E22</f>
        <v>50000</v>
      </c>
    </row>
    <row r="23" spans="2:8" s="1" customFormat="1" ht="18.75" customHeight="1" x14ac:dyDescent="0.25">
      <c r="B23" s="83">
        <v>5</v>
      </c>
      <c r="C23" s="83">
        <v>5</v>
      </c>
      <c r="D23" s="84" t="s">
        <v>10</v>
      </c>
      <c r="E23" s="85">
        <v>10000</v>
      </c>
      <c r="F23" s="24"/>
      <c r="G23" s="24">
        <f t="shared" si="3"/>
        <v>50000</v>
      </c>
      <c r="H23" s="24">
        <f t="shared" si="4"/>
        <v>50000</v>
      </c>
    </row>
    <row r="24" spans="2:8" s="1" customFormat="1" ht="18.75" customHeight="1" x14ac:dyDescent="0.25">
      <c r="B24" s="83">
        <v>10</v>
      </c>
      <c r="C24" s="83">
        <v>8</v>
      </c>
      <c r="D24" s="84" t="s">
        <v>11</v>
      </c>
      <c r="E24" s="85">
        <v>5000</v>
      </c>
      <c r="F24" s="24"/>
      <c r="G24" s="24">
        <f t="shared" si="3"/>
        <v>50000</v>
      </c>
      <c r="H24" s="24">
        <f t="shared" si="4"/>
        <v>40000</v>
      </c>
    </row>
    <row r="25" spans="2:8" s="1" customFormat="1" ht="18.75" customHeight="1" x14ac:dyDescent="0.25">
      <c r="B25" s="83">
        <v>18</v>
      </c>
      <c r="C25" s="83">
        <v>18</v>
      </c>
      <c r="D25" s="84" t="s">
        <v>17</v>
      </c>
      <c r="E25" s="85">
        <v>2000</v>
      </c>
      <c r="F25" s="24"/>
      <c r="G25" s="24">
        <f t="shared" si="3"/>
        <v>36000</v>
      </c>
      <c r="H25" s="24">
        <f t="shared" si="4"/>
        <v>36000</v>
      </c>
    </row>
    <row r="26" spans="2:8" s="1" customFormat="1" ht="18.75" customHeight="1" x14ac:dyDescent="0.25">
      <c r="B26" s="83">
        <v>4</v>
      </c>
      <c r="C26" s="83">
        <v>4</v>
      </c>
      <c r="D26" s="84" t="s">
        <v>12</v>
      </c>
      <c r="E26" s="85">
        <v>6000</v>
      </c>
      <c r="F26" s="24"/>
      <c r="G26" s="24">
        <f t="shared" si="3"/>
        <v>24000</v>
      </c>
      <c r="H26" s="24">
        <f t="shared" si="4"/>
        <v>24000</v>
      </c>
    </row>
    <row r="27" spans="2:8" s="1" customFormat="1" ht="18.75" customHeight="1" x14ac:dyDescent="0.25">
      <c r="B27" s="83">
        <v>4</v>
      </c>
      <c r="C27" s="83">
        <v>4</v>
      </c>
      <c r="D27" s="84" t="s">
        <v>13</v>
      </c>
      <c r="E27" s="85">
        <v>1000</v>
      </c>
      <c r="F27" s="24"/>
      <c r="G27" s="24">
        <f t="shared" si="3"/>
        <v>4000</v>
      </c>
      <c r="H27" s="24">
        <f t="shared" si="4"/>
        <v>4000</v>
      </c>
    </row>
    <row r="28" spans="2:8" s="1" customFormat="1" ht="18.75" customHeight="1" x14ac:dyDescent="0.25">
      <c r="B28" s="83">
        <v>3</v>
      </c>
      <c r="C28" s="83">
        <v>3</v>
      </c>
      <c r="D28" s="84" t="s">
        <v>14</v>
      </c>
      <c r="E28" s="85">
        <v>2000</v>
      </c>
      <c r="F28" s="24"/>
      <c r="G28" s="24">
        <f t="shared" si="3"/>
        <v>6000</v>
      </c>
      <c r="H28" s="24">
        <f t="shared" si="4"/>
        <v>6000</v>
      </c>
    </row>
    <row r="29" spans="2:8" s="1" customFormat="1" ht="18.75" customHeight="1" x14ac:dyDescent="0.25">
      <c r="B29" s="83">
        <v>1</v>
      </c>
      <c r="C29" s="83">
        <v>1</v>
      </c>
      <c r="D29" s="84" t="s">
        <v>18</v>
      </c>
      <c r="E29" s="85">
        <v>15000</v>
      </c>
      <c r="F29" s="24"/>
      <c r="G29" s="24">
        <f t="shared" si="3"/>
        <v>15000</v>
      </c>
      <c r="H29" s="24">
        <f t="shared" si="4"/>
        <v>15000</v>
      </c>
    </row>
    <row r="30" spans="2:8" s="1" customFormat="1" ht="18.75" customHeight="1" x14ac:dyDescent="0.25">
      <c r="B30" s="83">
        <v>1</v>
      </c>
      <c r="C30" s="83">
        <v>1</v>
      </c>
      <c r="D30" s="84" t="s">
        <v>33</v>
      </c>
      <c r="E30" s="85">
        <v>10000</v>
      </c>
      <c r="F30" s="24"/>
      <c r="G30" s="24">
        <f t="shared" si="3"/>
        <v>10000</v>
      </c>
      <c r="H30" s="24">
        <f t="shared" si="4"/>
        <v>10000</v>
      </c>
    </row>
    <row r="31" spans="2:8" s="1" customFormat="1" ht="18.75" customHeight="1" x14ac:dyDescent="0.25">
      <c r="B31" s="83">
        <v>1</v>
      </c>
      <c r="C31" s="83">
        <v>1</v>
      </c>
      <c r="D31" s="84" t="s">
        <v>70</v>
      </c>
      <c r="E31" s="85">
        <v>20000</v>
      </c>
      <c r="F31" s="24"/>
      <c r="G31" s="24">
        <f t="shared" si="3"/>
        <v>20000</v>
      </c>
      <c r="H31" s="24">
        <f t="shared" si="4"/>
        <v>20000</v>
      </c>
    </row>
    <row r="32" spans="2:8" s="1" customFormat="1" ht="18.75" customHeight="1" x14ac:dyDescent="0.25">
      <c r="B32" s="83">
        <v>1</v>
      </c>
      <c r="C32" s="83">
        <v>1</v>
      </c>
      <c r="D32" s="84" t="s">
        <v>16</v>
      </c>
      <c r="E32" s="85">
        <v>5000</v>
      </c>
      <c r="F32" s="24"/>
      <c r="G32" s="24">
        <f t="shared" si="3"/>
        <v>5000</v>
      </c>
      <c r="H32" s="24">
        <f t="shared" si="4"/>
        <v>5000</v>
      </c>
    </row>
    <row r="33" spans="2:8" s="1" customFormat="1" ht="18.75" customHeight="1" x14ac:dyDescent="0.25">
      <c r="B33" s="12" t="s">
        <v>29</v>
      </c>
      <c r="C33" s="13"/>
      <c r="D33" s="13"/>
      <c r="E33" s="13"/>
      <c r="F33" s="14"/>
      <c r="G33" s="31">
        <f>SUM(G22:G32)</f>
        <v>270000</v>
      </c>
      <c r="H33" s="31">
        <f>SUM(H22:H32)</f>
        <v>260000</v>
      </c>
    </row>
    <row r="34" spans="2:8" s="1" customFormat="1" ht="18.75" customHeight="1" x14ac:dyDescent="0.25">
      <c r="B34" s="8"/>
      <c r="C34" s="8"/>
      <c r="D34" s="8"/>
      <c r="E34" s="8"/>
      <c r="F34" s="8"/>
      <c r="G34" s="8"/>
      <c r="H34" s="8"/>
    </row>
    <row r="35" spans="2:8" s="1" customFormat="1" ht="18.75" customHeight="1" x14ac:dyDescent="0.25">
      <c r="B35" s="51" t="s">
        <v>19</v>
      </c>
      <c r="C35" s="52"/>
      <c r="D35" s="52"/>
      <c r="E35" s="54" t="str">
        <f>Introduction!C8</f>
        <v>Euro</v>
      </c>
      <c r="F35" s="54"/>
      <c r="G35" s="55" t="s">
        <v>106</v>
      </c>
      <c r="H35" s="55"/>
    </row>
    <row r="36" spans="2:8" s="1" customFormat="1" ht="18.75" customHeight="1" x14ac:dyDescent="0.25">
      <c r="B36" s="15" t="s">
        <v>3</v>
      </c>
      <c r="C36" s="15" t="s">
        <v>4</v>
      </c>
      <c r="D36" s="56"/>
      <c r="E36" s="16" t="s">
        <v>107</v>
      </c>
      <c r="F36" s="16"/>
      <c r="G36" s="16" t="s">
        <v>102</v>
      </c>
      <c r="H36" s="16" t="s">
        <v>4</v>
      </c>
    </row>
    <row r="37" spans="2:8" s="1" customFormat="1" ht="18.75" customHeight="1" x14ac:dyDescent="0.25">
      <c r="B37" s="87">
        <v>150</v>
      </c>
      <c r="C37" s="87">
        <v>150</v>
      </c>
      <c r="D37" s="88" t="s">
        <v>20</v>
      </c>
      <c r="E37" s="89">
        <v>1000</v>
      </c>
      <c r="F37" s="3"/>
      <c r="G37" s="24">
        <f t="shared" ref="G37:G41" si="5">B37*E37</f>
        <v>150000</v>
      </c>
      <c r="H37" s="24">
        <f t="shared" ref="H37:H41" si="6">C37*E37</f>
        <v>150000</v>
      </c>
    </row>
    <row r="38" spans="2:8" s="1" customFormat="1" ht="18.75" customHeight="1" x14ac:dyDescent="0.25">
      <c r="B38" s="87">
        <v>150</v>
      </c>
      <c r="C38" s="87">
        <v>150</v>
      </c>
      <c r="D38" s="88" t="s">
        <v>21</v>
      </c>
      <c r="E38" s="89">
        <v>200</v>
      </c>
      <c r="F38" s="3"/>
      <c r="G38" s="24">
        <f t="shared" si="5"/>
        <v>30000</v>
      </c>
      <c r="H38" s="24">
        <f t="shared" si="6"/>
        <v>30000</v>
      </c>
    </row>
    <row r="39" spans="2:8" s="1" customFormat="1" ht="18.75" customHeight="1" x14ac:dyDescent="0.25">
      <c r="B39" s="87">
        <v>150</v>
      </c>
      <c r="C39" s="87">
        <v>100</v>
      </c>
      <c r="D39" s="88" t="s">
        <v>22</v>
      </c>
      <c r="E39" s="89">
        <v>200</v>
      </c>
      <c r="F39" s="3"/>
      <c r="G39" s="24">
        <f t="shared" si="5"/>
        <v>30000</v>
      </c>
      <c r="H39" s="24">
        <f t="shared" si="6"/>
        <v>20000</v>
      </c>
    </row>
    <row r="40" spans="2:8" s="1" customFormat="1" ht="18.75" customHeight="1" x14ac:dyDescent="0.25">
      <c r="B40" s="87">
        <v>150</v>
      </c>
      <c r="C40" s="87">
        <v>150</v>
      </c>
      <c r="D40" s="88" t="s">
        <v>23</v>
      </c>
      <c r="E40" s="89">
        <v>200</v>
      </c>
      <c r="F40" s="3"/>
      <c r="G40" s="24">
        <f t="shared" si="5"/>
        <v>30000</v>
      </c>
      <c r="H40" s="24">
        <f t="shared" si="6"/>
        <v>30000</v>
      </c>
    </row>
    <row r="41" spans="2:8" s="1" customFormat="1" ht="18.75" customHeight="1" x14ac:dyDescent="0.25">
      <c r="B41" s="87">
        <v>400</v>
      </c>
      <c r="C41" s="87">
        <v>400</v>
      </c>
      <c r="D41" s="88" t="s">
        <v>24</v>
      </c>
      <c r="E41" s="89">
        <v>200</v>
      </c>
      <c r="F41" s="3"/>
      <c r="G41" s="24">
        <f t="shared" si="5"/>
        <v>80000</v>
      </c>
      <c r="H41" s="24">
        <f t="shared" si="6"/>
        <v>80000</v>
      </c>
    </row>
    <row r="42" spans="2:8" s="1" customFormat="1" ht="18.75" customHeight="1" x14ac:dyDescent="0.25">
      <c r="B42" s="47" t="s">
        <v>30</v>
      </c>
      <c r="C42" s="48"/>
      <c r="D42" s="48"/>
      <c r="E42" s="48"/>
      <c r="F42" s="49"/>
      <c r="G42" s="50">
        <f t="shared" ref="G42:H42" si="7">SUM(G37:G41)</f>
        <v>320000</v>
      </c>
      <c r="H42" s="50">
        <f t="shared" si="7"/>
        <v>310000</v>
      </c>
    </row>
    <row r="43" spans="2:8" s="1" customFormat="1" ht="18.75" customHeight="1" x14ac:dyDescent="0.25">
      <c r="B43" s="8"/>
      <c r="C43" s="8"/>
      <c r="D43" s="8"/>
      <c r="E43" s="8"/>
      <c r="F43" s="8"/>
      <c r="G43" s="8"/>
      <c r="H43" s="8"/>
    </row>
    <row r="44" spans="2:8" s="1" customFormat="1" ht="18.75" customHeight="1" x14ac:dyDescent="0.25">
      <c r="B44" s="47" t="s">
        <v>31</v>
      </c>
      <c r="C44" s="48"/>
      <c r="D44" s="49"/>
      <c r="E44" s="54" t="str">
        <f>Introduction!C8</f>
        <v>Euro</v>
      </c>
      <c r="F44" s="54"/>
      <c r="G44" s="58" t="s">
        <v>106</v>
      </c>
      <c r="H44" s="53"/>
    </row>
    <row r="45" spans="2:8" s="1" customFormat="1" ht="18.75" customHeight="1" x14ac:dyDescent="0.25">
      <c r="B45" s="15" t="s">
        <v>3</v>
      </c>
      <c r="C45" s="15" t="s">
        <v>4</v>
      </c>
      <c r="D45" s="21"/>
      <c r="E45" s="16" t="s">
        <v>107</v>
      </c>
      <c r="F45" s="16"/>
      <c r="G45" s="16" t="s">
        <v>3</v>
      </c>
      <c r="H45" s="16" t="s">
        <v>4</v>
      </c>
    </row>
    <row r="46" spans="2:8" s="1" customFormat="1" ht="18.75" customHeight="1" x14ac:dyDescent="0.25">
      <c r="B46" s="87">
        <v>50</v>
      </c>
      <c r="C46" s="87">
        <v>50</v>
      </c>
      <c r="D46" s="88" t="s">
        <v>25</v>
      </c>
      <c r="E46" s="89">
        <v>200</v>
      </c>
      <c r="F46" s="3"/>
      <c r="G46" s="24">
        <f t="shared" ref="G46:G50" si="8">B46*E46</f>
        <v>10000</v>
      </c>
      <c r="H46" s="24">
        <f t="shared" ref="H46:H50" si="9">C46*E46</f>
        <v>10000</v>
      </c>
    </row>
    <row r="47" spans="2:8" s="1" customFormat="1" ht="18.75" customHeight="1" x14ac:dyDescent="0.25">
      <c r="B47" s="87">
        <v>50</v>
      </c>
      <c r="C47" s="87">
        <v>30</v>
      </c>
      <c r="D47" s="88" t="s">
        <v>26</v>
      </c>
      <c r="E47" s="89">
        <v>300</v>
      </c>
      <c r="F47" s="3"/>
      <c r="G47" s="24">
        <f t="shared" si="8"/>
        <v>15000</v>
      </c>
      <c r="H47" s="24">
        <f t="shared" si="9"/>
        <v>9000</v>
      </c>
    </row>
    <row r="48" spans="2:8" s="1" customFormat="1" ht="18.75" customHeight="1" x14ac:dyDescent="0.25">
      <c r="B48" s="87">
        <v>50</v>
      </c>
      <c r="C48" s="87">
        <v>50</v>
      </c>
      <c r="D48" s="88" t="s">
        <v>27</v>
      </c>
      <c r="E48" s="89">
        <v>250</v>
      </c>
      <c r="F48" s="3"/>
      <c r="G48" s="24">
        <f t="shared" si="8"/>
        <v>12500</v>
      </c>
      <c r="H48" s="24">
        <f t="shared" si="9"/>
        <v>12500</v>
      </c>
    </row>
    <row r="49" spans="2:8" s="1" customFormat="1" ht="18.75" customHeight="1" x14ac:dyDescent="0.25">
      <c r="B49" s="87">
        <v>100</v>
      </c>
      <c r="C49" s="87">
        <v>100</v>
      </c>
      <c r="D49" s="88" t="s">
        <v>54</v>
      </c>
      <c r="E49" s="89">
        <v>350</v>
      </c>
      <c r="F49" s="3"/>
      <c r="G49" s="24">
        <f t="shared" si="8"/>
        <v>35000</v>
      </c>
      <c r="H49" s="24">
        <f t="shared" si="9"/>
        <v>35000</v>
      </c>
    </row>
    <row r="50" spans="2:8" s="1" customFormat="1" ht="18.75" customHeight="1" x14ac:dyDescent="0.25">
      <c r="B50" s="87">
        <v>1</v>
      </c>
      <c r="C50" s="87">
        <v>2</v>
      </c>
      <c r="D50" s="88" t="s">
        <v>16</v>
      </c>
      <c r="E50" s="89">
        <v>1000</v>
      </c>
      <c r="F50" s="3"/>
      <c r="G50" s="24">
        <f t="shared" si="8"/>
        <v>1000</v>
      </c>
      <c r="H50" s="24">
        <f t="shared" si="9"/>
        <v>2000</v>
      </c>
    </row>
    <row r="51" spans="2:8" s="1" customFormat="1" ht="18.75" customHeight="1" x14ac:dyDescent="0.25">
      <c r="B51" s="63" t="s">
        <v>32</v>
      </c>
      <c r="C51" s="63"/>
      <c r="D51" s="63"/>
      <c r="E51" s="63"/>
      <c r="F51" s="63"/>
      <c r="G51" s="50">
        <f t="shared" ref="G51" si="10">SUM(G46:G50)</f>
        <v>73500</v>
      </c>
      <c r="H51" s="50">
        <f>SUM(H46:H50)</f>
        <v>68500</v>
      </c>
    </row>
  </sheetData>
  <sheetProtection algorithmName="SHA-512" hashValue="GALIkZ26s8u7r1j/DGQXgZlAKyPoxkhaYMb33xT3MKn/z4jKeTAE9IC+j/DBeCbLgzKsVZlXKkfxAf0q4tr8wg==" saltValue="NLAzUcJ3UWpzxckvDwmbqg==" spinCount="100000" sheet="1" objects="1" scenarios="1" selectLockedCells="1"/>
  <mergeCells count="19">
    <mergeCell ref="G35:H35"/>
    <mergeCell ref="B44:D44"/>
    <mergeCell ref="G44:H44"/>
    <mergeCell ref="G4:H5"/>
    <mergeCell ref="C4:D4"/>
    <mergeCell ref="C5:D5"/>
    <mergeCell ref="B11:D11"/>
    <mergeCell ref="B33:F33"/>
    <mergeCell ref="B20:D20"/>
    <mergeCell ref="G8:H8"/>
    <mergeCell ref="B8:F9"/>
    <mergeCell ref="G11:H11"/>
    <mergeCell ref="G20:H20"/>
    <mergeCell ref="B42:F42"/>
    <mergeCell ref="B51:F51"/>
    <mergeCell ref="B18:F18"/>
    <mergeCell ref="B34:H34"/>
    <mergeCell ref="B43:H43"/>
    <mergeCell ref="B19:H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7"/>
  <sheetViews>
    <sheetView workbookViewId="0">
      <selection activeCell="B13" sqref="B13"/>
    </sheetView>
  </sheetViews>
  <sheetFormatPr baseColWidth="10" defaultRowHeight="15" x14ac:dyDescent="0.25"/>
  <cols>
    <col min="1" max="1" width="4.28515625" customWidth="1"/>
    <col min="4" max="4" width="36.5703125" customWidth="1"/>
    <col min="5" max="5" width="14.7109375" customWidth="1"/>
    <col min="6" max="6" width="30.5703125" customWidth="1"/>
    <col min="7" max="8" width="16.7109375" customWidth="1"/>
  </cols>
  <sheetData>
    <row r="2" spans="2:8" s="1" customFormat="1" ht="31.5" x14ac:dyDescent="0.25">
      <c r="B2" s="42" t="s">
        <v>34</v>
      </c>
      <c r="C2" s="27"/>
      <c r="D2" s="27"/>
      <c r="E2" s="27"/>
      <c r="F2" s="27"/>
    </row>
    <row r="3" spans="2:8" s="23" customFormat="1" ht="26.25" x14ac:dyDescent="0.25">
      <c r="B3" s="26"/>
      <c r="C3" s="27"/>
      <c r="D3" s="27"/>
      <c r="E3" s="27"/>
      <c r="F3" s="27"/>
      <c r="G3" s="27"/>
      <c r="H3" s="27"/>
    </row>
    <row r="4" spans="2:8" s="1" customFormat="1" ht="18.75" x14ac:dyDescent="0.25">
      <c r="B4" s="32" t="s">
        <v>109</v>
      </c>
      <c r="C4" s="33" t="str">
        <f>Introduction!C4</f>
        <v>EDGC/EJDGC</v>
      </c>
      <c r="D4" s="33"/>
      <c r="E4" s="32" t="s">
        <v>111</v>
      </c>
      <c r="F4" s="45" t="str">
        <f>Introduction!C5</f>
        <v>2027</v>
      </c>
      <c r="G4" s="119" t="s">
        <v>38</v>
      </c>
      <c r="H4" s="119"/>
    </row>
    <row r="5" spans="2:8" s="1" customFormat="1" ht="18.75" x14ac:dyDescent="0.25">
      <c r="B5" s="32" t="s">
        <v>110</v>
      </c>
      <c r="C5" s="33" t="str">
        <f>Introduction!C6</f>
        <v>City</v>
      </c>
      <c r="D5" s="33"/>
      <c r="E5" s="32" t="s">
        <v>112</v>
      </c>
      <c r="F5" s="46" t="str">
        <f>Introduction!C7</f>
        <v>Country</v>
      </c>
      <c r="G5" s="119"/>
      <c r="H5" s="119"/>
    </row>
    <row r="7" spans="2:8" s="1" customFormat="1" ht="21" x14ac:dyDescent="0.25">
      <c r="B7" s="29"/>
      <c r="D7" s="6"/>
      <c r="E7" s="7"/>
      <c r="G7" s="25"/>
      <c r="H7" s="72">
        <f>Introduction!G8</f>
        <v>0</v>
      </c>
    </row>
    <row r="8" spans="2:8" s="1" customFormat="1" x14ac:dyDescent="0.25">
      <c r="B8" s="111" t="s">
        <v>35</v>
      </c>
      <c r="C8" s="112"/>
      <c r="D8" s="112"/>
      <c r="E8" s="112"/>
      <c r="F8" s="113"/>
      <c r="G8" s="114" t="s">
        <v>106</v>
      </c>
      <c r="H8" s="114"/>
    </row>
    <row r="9" spans="2:8" s="1" customFormat="1" ht="15.75" x14ac:dyDescent="0.25">
      <c r="B9" s="115"/>
      <c r="C9" s="116"/>
      <c r="D9" s="116"/>
      <c r="E9" s="116"/>
      <c r="F9" s="117"/>
      <c r="G9" s="118">
        <f t="shared" ref="G9:H9" si="0">G24+G33+G49+G58+G69+G81+G89+G98+G107</f>
        <v>228870</v>
      </c>
      <c r="H9" s="118">
        <f t="shared" si="0"/>
        <v>146870</v>
      </c>
    </row>
    <row r="10" spans="2:8" s="1" customFormat="1" ht="18.75" customHeight="1" x14ac:dyDescent="0.25">
      <c r="B10" s="61"/>
      <c r="C10" s="61"/>
      <c r="D10" s="61"/>
      <c r="E10" s="61"/>
      <c r="F10" s="61"/>
      <c r="G10" s="62"/>
      <c r="H10" s="62"/>
    </row>
    <row r="11" spans="2:8" s="1" customFormat="1" ht="18.75" customHeight="1" x14ac:dyDescent="0.25">
      <c r="B11" s="64" t="s">
        <v>36</v>
      </c>
      <c r="C11" s="65"/>
      <c r="D11" s="66"/>
      <c r="E11" s="67" t="str">
        <f>Introduction!C8</f>
        <v>Euro</v>
      </c>
      <c r="F11" s="67"/>
      <c r="G11" s="68" t="s">
        <v>106</v>
      </c>
      <c r="H11" s="68"/>
    </row>
    <row r="12" spans="2:8" s="1" customFormat="1" ht="18.75" customHeight="1" x14ac:dyDescent="0.25">
      <c r="B12" s="15" t="s">
        <v>3</v>
      </c>
      <c r="C12" s="15" t="s">
        <v>4</v>
      </c>
      <c r="D12" s="35"/>
      <c r="E12" s="57" t="s">
        <v>107</v>
      </c>
      <c r="F12" s="57"/>
      <c r="G12" s="16" t="s">
        <v>3</v>
      </c>
      <c r="H12" s="16" t="s">
        <v>4</v>
      </c>
    </row>
    <row r="13" spans="2:8" s="1" customFormat="1" ht="18.75" customHeight="1" x14ac:dyDescent="0.25">
      <c r="B13" s="87">
        <v>1</v>
      </c>
      <c r="C13" s="87">
        <v>1</v>
      </c>
      <c r="D13" s="88" t="s">
        <v>39</v>
      </c>
      <c r="E13" s="89">
        <v>5000</v>
      </c>
      <c r="F13" s="2"/>
      <c r="G13" s="3">
        <f>B13*E13</f>
        <v>5000</v>
      </c>
      <c r="H13" s="3">
        <f>C13*E13</f>
        <v>5000</v>
      </c>
    </row>
    <row r="14" spans="2:8" s="1" customFormat="1" ht="18.75" customHeight="1" x14ac:dyDescent="0.25">
      <c r="B14" s="87">
        <v>5</v>
      </c>
      <c r="C14" s="87">
        <v>5</v>
      </c>
      <c r="D14" s="88" t="s">
        <v>40</v>
      </c>
      <c r="E14" s="89">
        <v>150</v>
      </c>
      <c r="F14" s="2"/>
      <c r="G14" s="3">
        <f t="shared" ref="G14:G23" si="1">B14*E14</f>
        <v>750</v>
      </c>
      <c r="H14" s="3">
        <f t="shared" ref="H14:H23" si="2">C14*E14</f>
        <v>750</v>
      </c>
    </row>
    <row r="15" spans="2:8" s="1" customFormat="1" ht="18.75" customHeight="1" x14ac:dyDescent="0.25">
      <c r="B15" s="87">
        <v>200</v>
      </c>
      <c r="C15" s="87">
        <v>200</v>
      </c>
      <c r="D15" s="88" t="s">
        <v>51</v>
      </c>
      <c r="E15" s="89">
        <v>10</v>
      </c>
      <c r="F15" s="2"/>
      <c r="G15" s="3">
        <f t="shared" si="1"/>
        <v>2000</v>
      </c>
      <c r="H15" s="3">
        <f t="shared" si="2"/>
        <v>2000</v>
      </c>
    </row>
    <row r="16" spans="2:8" s="1" customFormat="1" ht="18.75" customHeight="1" x14ac:dyDescent="0.25">
      <c r="B16" s="87">
        <v>1</v>
      </c>
      <c r="C16" s="87">
        <v>1</v>
      </c>
      <c r="D16" s="88" t="s">
        <v>41</v>
      </c>
      <c r="E16" s="89">
        <v>1000</v>
      </c>
      <c r="F16" s="2"/>
      <c r="G16" s="3">
        <f t="shared" si="1"/>
        <v>1000</v>
      </c>
      <c r="H16" s="3">
        <f t="shared" si="2"/>
        <v>1000</v>
      </c>
    </row>
    <row r="17" spans="2:8" s="1" customFormat="1" ht="18.75" customHeight="1" x14ac:dyDescent="0.25">
      <c r="B17" s="87">
        <v>1</v>
      </c>
      <c r="C17" s="87">
        <v>1</v>
      </c>
      <c r="D17" s="88" t="s">
        <v>47</v>
      </c>
      <c r="E17" s="89">
        <v>3000</v>
      </c>
      <c r="F17" s="2"/>
      <c r="G17" s="3">
        <f t="shared" si="1"/>
        <v>3000</v>
      </c>
      <c r="H17" s="3">
        <f t="shared" si="2"/>
        <v>3000</v>
      </c>
    </row>
    <row r="18" spans="2:8" s="1" customFormat="1" ht="18.75" customHeight="1" x14ac:dyDescent="0.25">
      <c r="B18" s="87">
        <v>30</v>
      </c>
      <c r="C18" s="87">
        <v>30</v>
      </c>
      <c r="D18" s="88" t="s">
        <v>48</v>
      </c>
      <c r="E18" s="89">
        <v>10</v>
      </c>
      <c r="F18" s="2"/>
      <c r="G18" s="3">
        <f t="shared" si="1"/>
        <v>300</v>
      </c>
      <c r="H18" s="3">
        <f t="shared" si="2"/>
        <v>300</v>
      </c>
    </row>
    <row r="19" spans="2:8" s="1" customFormat="1" ht="18.75" customHeight="1" x14ac:dyDescent="0.25">
      <c r="B19" s="87">
        <v>30</v>
      </c>
      <c r="C19" s="87">
        <v>30</v>
      </c>
      <c r="D19" s="88" t="s">
        <v>49</v>
      </c>
      <c r="E19" s="89">
        <v>30</v>
      </c>
      <c r="F19" s="2"/>
      <c r="G19" s="3">
        <f t="shared" si="1"/>
        <v>900</v>
      </c>
      <c r="H19" s="3">
        <f t="shared" si="2"/>
        <v>900</v>
      </c>
    </row>
    <row r="20" spans="2:8" s="1" customFormat="1" ht="18.75" customHeight="1" x14ac:dyDescent="0.25">
      <c r="B20" s="87">
        <v>30</v>
      </c>
      <c r="C20" s="87">
        <v>30</v>
      </c>
      <c r="D20" s="88" t="s">
        <v>50</v>
      </c>
      <c r="E20" s="89">
        <v>50</v>
      </c>
      <c r="F20" s="2"/>
      <c r="G20" s="3">
        <f t="shared" si="1"/>
        <v>1500</v>
      </c>
      <c r="H20" s="3">
        <f t="shared" si="2"/>
        <v>1500</v>
      </c>
    </row>
    <row r="21" spans="2:8" s="1" customFormat="1" ht="18.75" customHeight="1" x14ac:dyDescent="0.25">
      <c r="B21" s="87">
        <v>1</v>
      </c>
      <c r="C21" s="87">
        <v>1</v>
      </c>
      <c r="D21" s="88" t="s">
        <v>45</v>
      </c>
      <c r="E21" s="89">
        <v>200</v>
      </c>
      <c r="F21" s="2"/>
      <c r="G21" s="3">
        <f t="shared" si="1"/>
        <v>200</v>
      </c>
      <c r="H21" s="3">
        <f t="shared" si="2"/>
        <v>200</v>
      </c>
    </row>
    <row r="22" spans="2:8" s="1" customFormat="1" ht="18.75" customHeight="1" x14ac:dyDescent="0.25">
      <c r="B22" s="87">
        <v>10</v>
      </c>
      <c r="C22" s="87">
        <v>10</v>
      </c>
      <c r="D22" s="88" t="s">
        <v>52</v>
      </c>
      <c r="E22" s="89">
        <v>20</v>
      </c>
      <c r="F22" s="2"/>
      <c r="G22" s="3">
        <f t="shared" si="1"/>
        <v>200</v>
      </c>
      <c r="H22" s="3">
        <f t="shared" si="2"/>
        <v>200</v>
      </c>
    </row>
    <row r="23" spans="2:8" s="1" customFormat="1" ht="18.75" customHeight="1" x14ac:dyDescent="0.25">
      <c r="B23" s="87">
        <v>1</v>
      </c>
      <c r="C23" s="87">
        <v>1</v>
      </c>
      <c r="D23" s="88" t="s">
        <v>16</v>
      </c>
      <c r="E23" s="89">
        <v>50</v>
      </c>
      <c r="F23" s="2"/>
      <c r="G23" s="3">
        <f t="shared" si="1"/>
        <v>50</v>
      </c>
      <c r="H23" s="3">
        <f t="shared" si="2"/>
        <v>50</v>
      </c>
    </row>
    <row r="24" spans="2:8" s="1" customFormat="1" ht="18.75" customHeight="1" x14ac:dyDescent="0.25">
      <c r="B24" s="47" t="s">
        <v>57</v>
      </c>
      <c r="C24" s="48"/>
      <c r="D24" s="48"/>
      <c r="E24" s="48"/>
      <c r="F24" s="49"/>
      <c r="G24" s="69">
        <f t="shared" ref="G24:H24" si="3">SUM(G13:G23)</f>
        <v>14900</v>
      </c>
      <c r="H24" s="69">
        <f t="shared" si="3"/>
        <v>14900</v>
      </c>
    </row>
    <row r="25" spans="2:8" s="1" customFormat="1" ht="18.75" customHeight="1" x14ac:dyDescent="0.25">
      <c r="B25" s="8"/>
      <c r="C25" s="8"/>
      <c r="D25" s="8"/>
      <c r="E25" s="8"/>
      <c r="F25" s="8"/>
      <c r="G25" s="8"/>
      <c r="H25" s="8"/>
    </row>
    <row r="26" spans="2:8" s="1" customFormat="1" ht="18.75" customHeight="1" x14ac:dyDescent="0.25">
      <c r="B26" s="70" t="s">
        <v>37</v>
      </c>
      <c r="C26" s="70"/>
      <c r="D26" s="70"/>
      <c r="E26" s="18" t="str">
        <f>Introduction!C8</f>
        <v>Euro</v>
      </c>
      <c r="F26" s="18"/>
      <c r="G26" s="30" t="s">
        <v>106</v>
      </c>
      <c r="H26" s="30"/>
    </row>
    <row r="27" spans="2:8" s="1" customFormat="1" ht="18.75" customHeight="1" x14ac:dyDescent="0.25">
      <c r="B27" s="15" t="s">
        <v>3</v>
      </c>
      <c r="C27" s="15" t="s">
        <v>4</v>
      </c>
      <c r="D27" s="21"/>
      <c r="E27" s="16" t="s">
        <v>107</v>
      </c>
      <c r="F27" s="16"/>
      <c r="G27" s="15" t="s">
        <v>3</v>
      </c>
      <c r="H27" s="15" t="s">
        <v>4</v>
      </c>
    </row>
    <row r="28" spans="2:8" s="1" customFormat="1" ht="18.75" customHeight="1" x14ac:dyDescent="0.25">
      <c r="B28" s="87">
        <v>1</v>
      </c>
      <c r="C28" s="87">
        <v>1</v>
      </c>
      <c r="D28" s="88" t="s">
        <v>42</v>
      </c>
      <c r="E28" s="89">
        <v>23000</v>
      </c>
      <c r="F28" s="3"/>
      <c r="G28" s="3">
        <f t="shared" ref="G28:G32" si="4">B28*E28</f>
        <v>23000</v>
      </c>
      <c r="H28" s="3">
        <f t="shared" ref="H28:H32" si="5">C28*E28</f>
        <v>23000</v>
      </c>
    </row>
    <row r="29" spans="2:8" s="1" customFormat="1" ht="18.75" customHeight="1" x14ac:dyDescent="0.25">
      <c r="B29" s="87">
        <v>180</v>
      </c>
      <c r="C29" s="87">
        <v>180</v>
      </c>
      <c r="D29" s="88" t="s">
        <v>43</v>
      </c>
      <c r="E29" s="89">
        <v>100</v>
      </c>
      <c r="F29" s="3"/>
      <c r="G29" s="3">
        <f t="shared" si="4"/>
        <v>18000</v>
      </c>
      <c r="H29" s="3">
        <f t="shared" si="5"/>
        <v>18000</v>
      </c>
    </row>
    <row r="30" spans="2:8" s="1" customFormat="1" ht="18.75" customHeight="1" x14ac:dyDescent="0.25">
      <c r="B30" s="87">
        <v>1</v>
      </c>
      <c r="C30" s="87">
        <v>1</v>
      </c>
      <c r="D30" s="88" t="s">
        <v>44</v>
      </c>
      <c r="E30" s="89">
        <v>0</v>
      </c>
      <c r="F30" s="3"/>
      <c r="G30" s="3">
        <f t="shared" si="4"/>
        <v>0</v>
      </c>
      <c r="H30" s="3">
        <f t="shared" si="5"/>
        <v>0</v>
      </c>
    </row>
    <row r="31" spans="2:8" s="1" customFormat="1" ht="18.75" customHeight="1" x14ac:dyDescent="0.25">
      <c r="B31" s="87">
        <v>1</v>
      </c>
      <c r="C31" s="87">
        <v>1</v>
      </c>
      <c r="D31" s="88" t="s">
        <v>46</v>
      </c>
      <c r="E31" s="89">
        <v>2000</v>
      </c>
      <c r="F31" s="3"/>
      <c r="G31" s="3">
        <f t="shared" si="4"/>
        <v>2000</v>
      </c>
      <c r="H31" s="3">
        <f t="shared" si="5"/>
        <v>2000</v>
      </c>
    </row>
    <row r="32" spans="2:8" s="1" customFormat="1" ht="18.75" customHeight="1" x14ac:dyDescent="0.25">
      <c r="B32" s="87">
        <v>1</v>
      </c>
      <c r="C32" s="87"/>
      <c r="D32" s="88" t="s">
        <v>16</v>
      </c>
      <c r="E32" s="89">
        <v>2000</v>
      </c>
      <c r="F32" s="3"/>
      <c r="G32" s="3">
        <f t="shared" si="4"/>
        <v>2000</v>
      </c>
      <c r="H32" s="3">
        <f t="shared" si="5"/>
        <v>0</v>
      </c>
    </row>
    <row r="33" spans="2:8" s="1" customFormat="1" ht="18.75" customHeight="1" x14ac:dyDescent="0.25">
      <c r="B33" s="47" t="s">
        <v>56</v>
      </c>
      <c r="C33" s="48"/>
      <c r="D33" s="48"/>
      <c r="E33" s="48"/>
      <c r="F33" s="49"/>
      <c r="G33" s="50">
        <f>SUM(G28:G32)</f>
        <v>45000</v>
      </c>
      <c r="H33" s="50">
        <f>SUM(H28:H32)</f>
        <v>43000</v>
      </c>
    </row>
    <row r="34" spans="2:8" s="1" customFormat="1" ht="18.75" customHeight="1" x14ac:dyDescent="0.25">
      <c r="B34" s="8"/>
      <c r="C34" s="8"/>
      <c r="D34" s="8"/>
      <c r="E34" s="8"/>
      <c r="F34" s="8"/>
      <c r="G34" s="8"/>
      <c r="H34" s="8"/>
    </row>
    <row r="35" spans="2:8" s="1" customFormat="1" ht="18.75" customHeight="1" x14ac:dyDescent="0.25">
      <c r="B35" s="63" t="s">
        <v>53</v>
      </c>
      <c r="C35" s="63"/>
      <c r="D35" s="63"/>
      <c r="E35" s="54" t="str">
        <f>Introduction!C8</f>
        <v>Euro</v>
      </c>
      <c r="F35" s="54"/>
      <c r="G35" s="55" t="s">
        <v>106</v>
      </c>
      <c r="H35" s="55"/>
    </row>
    <row r="36" spans="2:8" s="1" customFormat="1" ht="18.75" customHeight="1" x14ac:dyDescent="0.25">
      <c r="B36" s="15" t="s">
        <v>3</v>
      </c>
      <c r="C36" s="15" t="s">
        <v>4</v>
      </c>
      <c r="D36" s="56"/>
      <c r="E36" s="16" t="s">
        <v>107</v>
      </c>
      <c r="F36" s="16"/>
      <c r="G36" s="16" t="s">
        <v>3</v>
      </c>
      <c r="H36" s="16" t="s">
        <v>4</v>
      </c>
    </row>
    <row r="37" spans="2:8" s="1" customFormat="1" ht="18.75" customHeight="1" x14ac:dyDescent="0.25">
      <c r="B37" s="87">
        <v>50</v>
      </c>
      <c r="C37" s="87">
        <v>50</v>
      </c>
      <c r="D37" s="88" t="s">
        <v>58</v>
      </c>
      <c r="E37" s="89">
        <v>100</v>
      </c>
      <c r="F37" s="3"/>
      <c r="G37" s="3">
        <f t="shared" ref="G37:G48" si="6">B37*E37</f>
        <v>5000</v>
      </c>
      <c r="H37" s="3">
        <f t="shared" ref="H37:H48" si="7">C37*E37</f>
        <v>5000</v>
      </c>
    </row>
    <row r="38" spans="2:8" s="1" customFormat="1" ht="18.75" customHeight="1" x14ac:dyDescent="0.25">
      <c r="B38" s="87">
        <v>50</v>
      </c>
      <c r="C38" s="87">
        <v>50</v>
      </c>
      <c r="D38" s="88" t="s">
        <v>59</v>
      </c>
      <c r="E38" s="89">
        <v>100</v>
      </c>
      <c r="F38" s="3"/>
      <c r="G38" s="3">
        <f t="shared" si="6"/>
        <v>5000</v>
      </c>
      <c r="H38" s="3">
        <f t="shared" si="7"/>
        <v>5000</v>
      </c>
    </row>
    <row r="39" spans="2:8" s="1" customFormat="1" ht="18.75" customHeight="1" x14ac:dyDescent="0.25">
      <c r="B39" s="87">
        <v>20</v>
      </c>
      <c r="C39" s="87">
        <v>20</v>
      </c>
      <c r="D39" s="88" t="s">
        <v>60</v>
      </c>
      <c r="E39" s="89">
        <v>200</v>
      </c>
      <c r="F39" s="3"/>
      <c r="G39" s="3">
        <f t="shared" si="6"/>
        <v>4000</v>
      </c>
      <c r="H39" s="3">
        <f t="shared" si="7"/>
        <v>4000</v>
      </c>
    </row>
    <row r="40" spans="2:8" s="1" customFormat="1" ht="18.75" customHeight="1" x14ac:dyDescent="0.25">
      <c r="B40" s="87">
        <v>70</v>
      </c>
      <c r="C40" s="87">
        <v>70</v>
      </c>
      <c r="D40" s="88" t="s">
        <v>61</v>
      </c>
      <c r="E40" s="89">
        <v>70</v>
      </c>
      <c r="F40" s="3"/>
      <c r="G40" s="3">
        <f t="shared" si="6"/>
        <v>4900</v>
      </c>
      <c r="H40" s="3">
        <f t="shared" si="7"/>
        <v>4900</v>
      </c>
    </row>
    <row r="41" spans="2:8" s="1" customFormat="1" ht="18.75" customHeight="1" x14ac:dyDescent="0.25">
      <c r="B41" s="87">
        <v>500</v>
      </c>
      <c r="C41" s="87">
        <v>500</v>
      </c>
      <c r="D41" s="88" t="s">
        <v>62</v>
      </c>
      <c r="E41" s="89">
        <v>10</v>
      </c>
      <c r="F41" s="3"/>
      <c r="G41" s="3">
        <f t="shared" si="6"/>
        <v>5000</v>
      </c>
      <c r="H41" s="3">
        <f t="shared" si="7"/>
        <v>5000</v>
      </c>
    </row>
    <row r="42" spans="2:8" s="1" customFormat="1" ht="18.75" customHeight="1" x14ac:dyDescent="0.25">
      <c r="B42" s="87">
        <v>36</v>
      </c>
      <c r="C42" s="87">
        <v>36</v>
      </c>
      <c r="D42" s="88" t="s">
        <v>63</v>
      </c>
      <c r="E42" s="89">
        <v>150</v>
      </c>
      <c r="F42" s="3"/>
      <c r="G42" s="3">
        <f t="shared" si="6"/>
        <v>5400</v>
      </c>
      <c r="H42" s="3">
        <f t="shared" si="7"/>
        <v>5400</v>
      </c>
    </row>
    <row r="43" spans="2:8" s="1" customFormat="1" ht="18.75" customHeight="1" x14ac:dyDescent="0.25">
      <c r="B43" s="87">
        <v>250</v>
      </c>
      <c r="C43" s="87">
        <v>250</v>
      </c>
      <c r="D43" s="88" t="s">
        <v>64</v>
      </c>
      <c r="E43" s="89">
        <v>10</v>
      </c>
      <c r="F43" s="3"/>
      <c r="G43" s="3">
        <f t="shared" si="6"/>
        <v>2500</v>
      </c>
      <c r="H43" s="3">
        <f t="shared" si="7"/>
        <v>2500</v>
      </c>
    </row>
    <row r="44" spans="2:8" s="1" customFormat="1" ht="18.75" customHeight="1" x14ac:dyDescent="0.25">
      <c r="B44" s="87">
        <v>500</v>
      </c>
      <c r="C44" s="87">
        <v>500</v>
      </c>
      <c r="D44" s="88" t="s">
        <v>65</v>
      </c>
      <c r="E44" s="89">
        <v>5</v>
      </c>
      <c r="F44" s="3"/>
      <c r="G44" s="3">
        <f t="shared" si="6"/>
        <v>2500</v>
      </c>
      <c r="H44" s="3">
        <f t="shared" si="7"/>
        <v>2500</v>
      </c>
    </row>
    <row r="45" spans="2:8" s="1" customFormat="1" ht="18.75" customHeight="1" x14ac:dyDescent="0.25">
      <c r="B45" s="87">
        <v>18</v>
      </c>
      <c r="C45" s="87">
        <v>18</v>
      </c>
      <c r="D45" s="88" t="s">
        <v>66</v>
      </c>
      <c r="E45" s="89">
        <v>200</v>
      </c>
      <c r="F45" s="3"/>
      <c r="G45" s="3">
        <f t="shared" si="6"/>
        <v>3600</v>
      </c>
      <c r="H45" s="3">
        <f t="shared" si="7"/>
        <v>3600</v>
      </c>
    </row>
    <row r="46" spans="2:8" s="1" customFormat="1" ht="18.75" customHeight="1" x14ac:dyDescent="0.25">
      <c r="B46" s="87">
        <v>18</v>
      </c>
      <c r="C46" s="87">
        <v>18</v>
      </c>
      <c r="D46" s="88" t="s">
        <v>67</v>
      </c>
      <c r="E46" s="89">
        <v>60</v>
      </c>
      <c r="F46" s="3"/>
      <c r="G46" s="3">
        <f t="shared" si="6"/>
        <v>1080</v>
      </c>
      <c r="H46" s="3">
        <f t="shared" si="7"/>
        <v>1080</v>
      </c>
    </row>
    <row r="47" spans="2:8" s="1" customFormat="1" ht="18.75" customHeight="1" x14ac:dyDescent="0.25">
      <c r="B47" s="87">
        <v>10</v>
      </c>
      <c r="C47" s="87">
        <v>10</v>
      </c>
      <c r="D47" s="88" t="s">
        <v>68</v>
      </c>
      <c r="E47" s="89">
        <v>100</v>
      </c>
      <c r="F47" s="3"/>
      <c r="G47" s="3">
        <f t="shared" si="6"/>
        <v>1000</v>
      </c>
      <c r="H47" s="3">
        <f t="shared" si="7"/>
        <v>1000</v>
      </c>
    </row>
    <row r="48" spans="2:8" s="1" customFormat="1" ht="18.75" customHeight="1" x14ac:dyDescent="0.25">
      <c r="B48" s="87">
        <v>400</v>
      </c>
      <c r="C48" s="87"/>
      <c r="D48" s="88" t="s">
        <v>24</v>
      </c>
      <c r="E48" s="89">
        <v>200</v>
      </c>
      <c r="F48" s="3"/>
      <c r="G48" s="3">
        <f t="shared" si="6"/>
        <v>80000</v>
      </c>
      <c r="H48" s="3">
        <f t="shared" si="7"/>
        <v>0</v>
      </c>
    </row>
    <row r="49" spans="2:8" s="1" customFormat="1" ht="18.75" customHeight="1" x14ac:dyDescent="0.25">
      <c r="B49" s="47" t="s">
        <v>69</v>
      </c>
      <c r="C49" s="48"/>
      <c r="D49" s="48"/>
      <c r="E49" s="48"/>
      <c r="F49" s="49"/>
      <c r="G49" s="50">
        <f>SUM(G37:G48)</f>
        <v>119980</v>
      </c>
      <c r="H49" s="50">
        <f>SUM(H37:H48)</f>
        <v>39980</v>
      </c>
    </row>
    <row r="50" spans="2:8" s="1" customFormat="1" ht="18.75" customHeight="1" x14ac:dyDescent="0.25">
      <c r="B50" s="8"/>
      <c r="C50" s="8"/>
      <c r="D50" s="8"/>
      <c r="E50" s="8"/>
      <c r="F50" s="8"/>
      <c r="G50" s="8"/>
      <c r="H50" s="8"/>
    </row>
    <row r="51" spans="2:8" s="1" customFormat="1" ht="18.75" customHeight="1" x14ac:dyDescent="0.25">
      <c r="B51" s="63" t="s">
        <v>31</v>
      </c>
      <c r="C51" s="63"/>
      <c r="D51" s="63"/>
      <c r="E51" s="54" t="str">
        <f>Introduction!C8</f>
        <v>Euro</v>
      </c>
      <c r="F51" s="54"/>
      <c r="G51" s="55" t="s">
        <v>106</v>
      </c>
      <c r="H51" s="55"/>
    </row>
    <row r="52" spans="2:8" s="1" customFormat="1" ht="18.75" customHeight="1" x14ac:dyDescent="0.25">
      <c r="B52" s="15" t="s">
        <v>3</v>
      </c>
      <c r="C52" s="15" t="s">
        <v>4</v>
      </c>
      <c r="D52" s="56"/>
      <c r="E52" s="16" t="s">
        <v>107</v>
      </c>
      <c r="F52" s="16"/>
      <c r="G52" s="16" t="s">
        <v>3</v>
      </c>
      <c r="H52" s="16" t="s">
        <v>4</v>
      </c>
    </row>
    <row r="53" spans="2:8" s="1" customFormat="1" ht="18.75" customHeight="1" x14ac:dyDescent="0.25">
      <c r="B53" s="87">
        <v>50</v>
      </c>
      <c r="C53" s="87">
        <v>50</v>
      </c>
      <c r="D53" s="88" t="s">
        <v>25</v>
      </c>
      <c r="E53" s="89">
        <v>20</v>
      </c>
      <c r="F53" s="3"/>
      <c r="G53" s="3">
        <f t="shared" ref="G53:G57" si="8">B53*E53</f>
        <v>1000</v>
      </c>
      <c r="H53" s="3">
        <f t="shared" ref="H53:H57" si="9">C53*E53</f>
        <v>1000</v>
      </c>
    </row>
    <row r="54" spans="2:8" s="1" customFormat="1" ht="18.75" customHeight="1" x14ac:dyDescent="0.25">
      <c r="B54" s="87">
        <v>50</v>
      </c>
      <c r="C54" s="87">
        <v>50</v>
      </c>
      <c r="D54" s="88" t="s">
        <v>26</v>
      </c>
      <c r="E54" s="89">
        <v>30</v>
      </c>
      <c r="F54" s="3"/>
      <c r="G54" s="3">
        <f t="shared" si="8"/>
        <v>1500</v>
      </c>
      <c r="H54" s="3">
        <f t="shared" si="9"/>
        <v>1500</v>
      </c>
    </row>
    <row r="55" spans="2:8" s="1" customFormat="1" ht="18.75" customHeight="1" x14ac:dyDescent="0.25">
      <c r="B55" s="87">
        <v>50</v>
      </c>
      <c r="C55" s="87">
        <v>50</v>
      </c>
      <c r="D55" s="88" t="s">
        <v>27</v>
      </c>
      <c r="E55" s="89">
        <v>25</v>
      </c>
      <c r="F55" s="3"/>
      <c r="G55" s="3">
        <f t="shared" si="8"/>
        <v>1250</v>
      </c>
      <c r="H55" s="3">
        <f t="shared" si="9"/>
        <v>1250</v>
      </c>
    </row>
    <row r="56" spans="2:8" s="1" customFormat="1" ht="18.75" customHeight="1" x14ac:dyDescent="0.25">
      <c r="B56" s="87">
        <v>100</v>
      </c>
      <c r="C56" s="87">
        <v>100</v>
      </c>
      <c r="D56" s="88" t="s">
        <v>54</v>
      </c>
      <c r="E56" s="89">
        <v>15</v>
      </c>
      <c r="F56" s="3"/>
      <c r="G56" s="3">
        <f t="shared" si="8"/>
        <v>1500</v>
      </c>
      <c r="H56" s="3">
        <f t="shared" si="9"/>
        <v>1500</v>
      </c>
    </row>
    <row r="57" spans="2:8" s="1" customFormat="1" ht="18.75" customHeight="1" x14ac:dyDescent="0.25">
      <c r="B57" s="87">
        <v>1</v>
      </c>
      <c r="C57" s="87">
        <v>1</v>
      </c>
      <c r="D57" s="88" t="s">
        <v>16</v>
      </c>
      <c r="E57" s="89">
        <v>100</v>
      </c>
      <c r="F57" s="3"/>
      <c r="G57" s="3">
        <f t="shared" si="8"/>
        <v>100</v>
      </c>
      <c r="H57" s="3">
        <f t="shared" si="9"/>
        <v>100</v>
      </c>
    </row>
    <row r="58" spans="2:8" s="1" customFormat="1" ht="18.75" customHeight="1" x14ac:dyDescent="0.25">
      <c r="B58" s="63" t="s">
        <v>55</v>
      </c>
      <c r="C58" s="63"/>
      <c r="D58" s="63"/>
      <c r="E58" s="63"/>
      <c r="F58" s="63"/>
      <c r="G58" s="50">
        <f>SUM(G53:G57)</f>
        <v>5350</v>
      </c>
      <c r="H58" s="50">
        <f>SUM(H53:H57)</f>
        <v>5350</v>
      </c>
    </row>
    <row r="60" spans="2:8" s="1" customFormat="1" ht="18.75" customHeight="1" x14ac:dyDescent="0.25">
      <c r="B60" s="63" t="s">
        <v>71</v>
      </c>
      <c r="C60" s="63"/>
      <c r="D60" s="63"/>
      <c r="E60" s="54" t="str">
        <f>Introduction!C8</f>
        <v>Euro</v>
      </c>
      <c r="F60" s="54"/>
      <c r="G60" s="55" t="s">
        <v>106</v>
      </c>
      <c r="H60" s="55"/>
    </row>
    <row r="61" spans="2:8" s="1" customFormat="1" ht="18.75" customHeight="1" x14ac:dyDescent="0.25">
      <c r="B61" s="15" t="s">
        <v>3</v>
      </c>
      <c r="C61" s="15" t="s">
        <v>4</v>
      </c>
      <c r="D61" s="56"/>
      <c r="E61" s="16" t="s">
        <v>107</v>
      </c>
      <c r="F61" s="16"/>
      <c r="G61" s="16" t="s">
        <v>3</v>
      </c>
      <c r="H61" s="16" t="s">
        <v>4</v>
      </c>
    </row>
    <row r="62" spans="2:8" s="1" customFormat="1" ht="18.75" customHeight="1" x14ac:dyDescent="0.25">
      <c r="B62" s="87">
        <v>1</v>
      </c>
      <c r="C62" s="87">
        <v>1</v>
      </c>
      <c r="D62" s="88" t="s">
        <v>77</v>
      </c>
      <c r="E62" s="89">
        <v>150</v>
      </c>
      <c r="F62" s="3"/>
      <c r="G62" s="3">
        <f t="shared" ref="G62:G68" si="10">B62*E62</f>
        <v>150</v>
      </c>
      <c r="H62" s="3">
        <f t="shared" ref="H62:H68" si="11">C62*E62</f>
        <v>150</v>
      </c>
    </row>
    <row r="63" spans="2:8" s="1" customFormat="1" ht="18.75" customHeight="1" x14ac:dyDescent="0.25">
      <c r="B63" s="87">
        <v>20</v>
      </c>
      <c r="C63" s="87">
        <v>20</v>
      </c>
      <c r="D63" s="88" t="s">
        <v>72</v>
      </c>
      <c r="E63" s="89">
        <v>20</v>
      </c>
      <c r="F63" s="3"/>
      <c r="G63" s="3">
        <f t="shared" si="10"/>
        <v>400</v>
      </c>
      <c r="H63" s="3">
        <f t="shared" si="11"/>
        <v>400</v>
      </c>
    </row>
    <row r="64" spans="2:8" s="1" customFormat="1" ht="18.75" customHeight="1" x14ac:dyDescent="0.25">
      <c r="B64" s="87">
        <v>300</v>
      </c>
      <c r="C64" s="87">
        <v>300</v>
      </c>
      <c r="D64" s="88" t="s">
        <v>73</v>
      </c>
      <c r="E64" s="89">
        <v>3</v>
      </c>
      <c r="F64" s="3"/>
      <c r="G64" s="3">
        <f t="shared" si="10"/>
        <v>900</v>
      </c>
      <c r="H64" s="3">
        <f t="shared" si="11"/>
        <v>900</v>
      </c>
    </row>
    <row r="65" spans="2:8" s="1" customFormat="1" ht="18.75" customHeight="1" x14ac:dyDescent="0.25">
      <c r="B65" s="87">
        <v>30</v>
      </c>
      <c r="C65" s="87">
        <v>30</v>
      </c>
      <c r="D65" s="88" t="s">
        <v>74</v>
      </c>
      <c r="E65" s="89">
        <v>2</v>
      </c>
      <c r="F65" s="3"/>
      <c r="G65" s="3">
        <f t="shared" si="10"/>
        <v>60</v>
      </c>
      <c r="H65" s="3">
        <f t="shared" si="11"/>
        <v>60</v>
      </c>
    </row>
    <row r="66" spans="2:8" s="1" customFormat="1" ht="18.75" customHeight="1" x14ac:dyDescent="0.25">
      <c r="B66" s="87">
        <v>10</v>
      </c>
      <c r="C66" s="87">
        <v>10</v>
      </c>
      <c r="D66" s="88" t="s">
        <v>75</v>
      </c>
      <c r="E66" s="89">
        <v>5</v>
      </c>
      <c r="F66" s="3"/>
      <c r="G66" s="3">
        <f t="shared" si="10"/>
        <v>50</v>
      </c>
      <c r="H66" s="3">
        <f t="shared" si="11"/>
        <v>50</v>
      </c>
    </row>
    <row r="67" spans="2:8" s="1" customFormat="1" ht="18.75" customHeight="1" x14ac:dyDescent="0.25">
      <c r="B67" s="87">
        <v>10</v>
      </c>
      <c r="C67" s="87">
        <v>10</v>
      </c>
      <c r="D67" s="88" t="s">
        <v>76</v>
      </c>
      <c r="E67" s="89">
        <v>3</v>
      </c>
      <c r="F67" s="3"/>
      <c r="G67" s="3">
        <f t="shared" si="10"/>
        <v>30</v>
      </c>
      <c r="H67" s="3">
        <f t="shared" si="11"/>
        <v>30</v>
      </c>
    </row>
    <row r="68" spans="2:8" s="1" customFormat="1" ht="18.75" customHeight="1" x14ac:dyDescent="0.25">
      <c r="B68" s="87">
        <v>1</v>
      </c>
      <c r="C68" s="87">
        <v>1</v>
      </c>
      <c r="D68" s="88" t="s">
        <v>16</v>
      </c>
      <c r="E68" s="89">
        <v>50</v>
      </c>
      <c r="F68" s="3"/>
      <c r="G68" s="3">
        <f t="shared" si="10"/>
        <v>50</v>
      </c>
      <c r="H68" s="3">
        <f t="shared" si="11"/>
        <v>50</v>
      </c>
    </row>
    <row r="69" spans="2:8" s="1" customFormat="1" ht="18.75" customHeight="1" x14ac:dyDescent="0.25">
      <c r="B69" s="47" t="s">
        <v>78</v>
      </c>
      <c r="C69" s="48"/>
      <c r="D69" s="48"/>
      <c r="E69" s="48"/>
      <c r="F69" s="49"/>
      <c r="G69" s="50">
        <f>SUM(G61:G68)</f>
        <v>1640</v>
      </c>
      <c r="H69" s="50">
        <f>SUM(H61:H68)</f>
        <v>1640</v>
      </c>
    </row>
    <row r="71" spans="2:8" s="1" customFormat="1" ht="18.75" customHeight="1" x14ac:dyDescent="0.25">
      <c r="B71" s="63" t="s">
        <v>79</v>
      </c>
      <c r="C71" s="63"/>
      <c r="D71" s="63"/>
      <c r="E71" s="54" t="str">
        <f>Introduction!C8</f>
        <v>Euro</v>
      </c>
      <c r="F71" s="54"/>
      <c r="G71" s="55" t="s">
        <v>106</v>
      </c>
      <c r="H71" s="55"/>
    </row>
    <row r="72" spans="2:8" s="1" customFormat="1" ht="18.75" customHeight="1" x14ac:dyDescent="0.25">
      <c r="B72" s="15" t="s">
        <v>3</v>
      </c>
      <c r="C72" s="15" t="s">
        <v>4</v>
      </c>
      <c r="D72" s="56"/>
      <c r="E72" s="16" t="s">
        <v>107</v>
      </c>
      <c r="F72" s="16"/>
      <c r="G72" s="16" t="s">
        <v>3</v>
      </c>
      <c r="H72" s="16" t="s">
        <v>4</v>
      </c>
    </row>
    <row r="73" spans="2:8" s="1" customFormat="1" ht="18.75" customHeight="1" x14ac:dyDescent="0.25">
      <c r="B73" s="87">
        <v>1</v>
      </c>
      <c r="C73" s="87">
        <v>1</v>
      </c>
      <c r="D73" s="88" t="s">
        <v>80</v>
      </c>
      <c r="E73" s="89">
        <v>2000</v>
      </c>
      <c r="F73" s="3"/>
      <c r="G73" s="3">
        <f t="shared" ref="G73:G80" si="12">B73*E73</f>
        <v>2000</v>
      </c>
      <c r="H73" s="3">
        <f t="shared" ref="H73:H80" si="13">C73*E73</f>
        <v>2000</v>
      </c>
    </row>
    <row r="74" spans="2:8" s="1" customFormat="1" ht="18.75" customHeight="1" x14ac:dyDescent="0.25">
      <c r="B74" s="87">
        <v>4</v>
      </c>
      <c r="C74" s="87">
        <v>4</v>
      </c>
      <c r="D74" s="88" t="s">
        <v>81</v>
      </c>
      <c r="E74" s="89">
        <v>300</v>
      </c>
      <c r="F74" s="3"/>
      <c r="G74" s="3">
        <f t="shared" si="12"/>
        <v>1200</v>
      </c>
      <c r="H74" s="3">
        <f t="shared" si="13"/>
        <v>1200</v>
      </c>
    </row>
    <row r="75" spans="2:8" s="1" customFormat="1" ht="18.75" customHeight="1" x14ac:dyDescent="0.25">
      <c r="B75" s="87">
        <v>1</v>
      </c>
      <c r="C75" s="87">
        <v>1</v>
      </c>
      <c r="D75" s="88" t="s">
        <v>82</v>
      </c>
      <c r="E75" s="89">
        <v>1500</v>
      </c>
      <c r="F75" s="3"/>
      <c r="G75" s="3">
        <f t="shared" si="12"/>
        <v>1500</v>
      </c>
      <c r="H75" s="3">
        <f t="shared" si="13"/>
        <v>1500</v>
      </c>
    </row>
    <row r="76" spans="2:8" s="1" customFormat="1" ht="18.75" customHeight="1" x14ac:dyDescent="0.25">
      <c r="B76" s="87">
        <v>7</v>
      </c>
      <c r="C76" s="87">
        <v>7</v>
      </c>
      <c r="D76" s="88" t="s">
        <v>83</v>
      </c>
      <c r="E76" s="89">
        <v>200</v>
      </c>
      <c r="F76" s="3"/>
      <c r="G76" s="3">
        <f t="shared" si="12"/>
        <v>1400</v>
      </c>
      <c r="H76" s="3">
        <f t="shared" si="13"/>
        <v>1400</v>
      </c>
    </row>
    <row r="77" spans="2:8" s="1" customFormat="1" ht="18.75" customHeight="1" x14ac:dyDescent="0.25">
      <c r="B77" s="87">
        <v>1</v>
      </c>
      <c r="C77" s="87">
        <v>1</v>
      </c>
      <c r="D77" s="88" t="s">
        <v>84</v>
      </c>
      <c r="E77" s="89">
        <v>1500</v>
      </c>
      <c r="F77" s="3"/>
      <c r="G77" s="3">
        <f t="shared" si="12"/>
        <v>1500</v>
      </c>
      <c r="H77" s="3">
        <f t="shared" si="13"/>
        <v>1500</v>
      </c>
    </row>
    <row r="78" spans="2:8" s="1" customFormat="1" ht="18.75" customHeight="1" x14ac:dyDescent="0.25">
      <c r="B78" s="87">
        <v>10</v>
      </c>
      <c r="C78" s="87">
        <v>10</v>
      </c>
      <c r="D78" s="88" t="s">
        <v>75</v>
      </c>
      <c r="E78" s="89">
        <v>5</v>
      </c>
      <c r="F78" s="3"/>
      <c r="G78" s="3">
        <f t="shared" si="12"/>
        <v>50</v>
      </c>
      <c r="H78" s="3">
        <f t="shared" si="13"/>
        <v>50</v>
      </c>
    </row>
    <row r="79" spans="2:8" s="1" customFormat="1" ht="18.75" customHeight="1" x14ac:dyDescent="0.25">
      <c r="B79" s="87">
        <v>10</v>
      </c>
      <c r="C79" s="87">
        <v>10</v>
      </c>
      <c r="D79" s="88" t="s">
        <v>76</v>
      </c>
      <c r="E79" s="89">
        <v>3</v>
      </c>
      <c r="F79" s="3"/>
      <c r="G79" s="3">
        <f t="shared" si="12"/>
        <v>30</v>
      </c>
      <c r="H79" s="3">
        <f t="shared" si="13"/>
        <v>30</v>
      </c>
    </row>
    <row r="80" spans="2:8" s="1" customFormat="1" ht="18.75" customHeight="1" x14ac:dyDescent="0.25">
      <c r="B80" s="87"/>
      <c r="C80" s="87"/>
      <c r="D80" s="88" t="s">
        <v>16</v>
      </c>
      <c r="E80" s="89">
        <v>50</v>
      </c>
      <c r="F80" s="3"/>
      <c r="G80" s="3">
        <f t="shared" si="12"/>
        <v>0</v>
      </c>
      <c r="H80" s="3">
        <f t="shared" si="13"/>
        <v>0</v>
      </c>
    </row>
    <row r="81" spans="2:8" s="1" customFormat="1" ht="18.75" customHeight="1" x14ac:dyDescent="0.25">
      <c r="B81" s="47" t="s">
        <v>85</v>
      </c>
      <c r="C81" s="48"/>
      <c r="D81" s="48"/>
      <c r="E81" s="48"/>
      <c r="F81" s="49"/>
      <c r="G81" s="50">
        <f>SUM(G73:G80)</f>
        <v>7680</v>
      </c>
      <c r="H81" s="50">
        <f>SUM(H73:H80)</f>
        <v>7680</v>
      </c>
    </row>
    <row r="83" spans="2:8" s="1" customFormat="1" ht="18.75" customHeight="1" x14ac:dyDescent="0.25">
      <c r="B83" s="63" t="s">
        <v>86</v>
      </c>
      <c r="C83" s="63"/>
      <c r="D83" s="63"/>
      <c r="E83" s="54" t="str">
        <f>Introduction!C8</f>
        <v>Euro</v>
      </c>
      <c r="F83" s="54"/>
      <c r="G83" s="55" t="s">
        <v>106</v>
      </c>
      <c r="H83" s="55"/>
    </row>
    <row r="84" spans="2:8" s="1" customFormat="1" ht="18.75" customHeight="1" x14ac:dyDescent="0.25">
      <c r="B84" s="15" t="s">
        <v>3</v>
      </c>
      <c r="C84" s="15" t="s">
        <v>4</v>
      </c>
      <c r="D84" s="56"/>
      <c r="E84" s="16" t="s">
        <v>107</v>
      </c>
      <c r="F84" s="16"/>
      <c r="G84" s="16" t="s">
        <v>3</v>
      </c>
      <c r="H84" s="16" t="s">
        <v>4</v>
      </c>
    </row>
    <row r="85" spans="2:8" s="1" customFormat="1" ht="18.75" customHeight="1" x14ac:dyDescent="0.25">
      <c r="B85" s="87">
        <v>20</v>
      </c>
      <c r="C85" s="87">
        <v>20</v>
      </c>
      <c r="D85" s="88" t="s">
        <v>87</v>
      </c>
      <c r="E85" s="89">
        <v>50</v>
      </c>
      <c r="F85" s="3"/>
      <c r="G85" s="3">
        <f t="shared" ref="G85:G88" si="14">B85*E85</f>
        <v>1000</v>
      </c>
      <c r="H85" s="3">
        <f t="shared" ref="H85:H88" si="15">C85*E85</f>
        <v>1000</v>
      </c>
    </row>
    <row r="86" spans="2:8" s="1" customFormat="1" ht="18.75" customHeight="1" x14ac:dyDescent="0.25">
      <c r="B86" s="87">
        <v>1</v>
      </c>
      <c r="C86" s="87">
        <v>1</v>
      </c>
      <c r="D86" s="88" t="s">
        <v>88</v>
      </c>
      <c r="E86" s="89">
        <v>300</v>
      </c>
      <c r="F86" s="3"/>
      <c r="G86" s="3">
        <f t="shared" si="14"/>
        <v>300</v>
      </c>
      <c r="H86" s="3">
        <f t="shared" si="15"/>
        <v>300</v>
      </c>
    </row>
    <row r="87" spans="2:8" s="1" customFormat="1" ht="18.75" customHeight="1" x14ac:dyDescent="0.25">
      <c r="B87" s="87">
        <v>200</v>
      </c>
      <c r="C87" s="87">
        <v>200</v>
      </c>
      <c r="D87" s="88" t="s">
        <v>115</v>
      </c>
      <c r="E87" s="89">
        <v>20</v>
      </c>
      <c r="F87" s="3"/>
      <c r="G87" s="3">
        <f t="shared" si="14"/>
        <v>4000</v>
      </c>
      <c r="H87" s="3">
        <f t="shared" si="15"/>
        <v>4000</v>
      </c>
    </row>
    <row r="88" spans="2:8" s="1" customFormat="1" ht="18.75" customHeight="1" x14ac:dyDescent="0.25">
      <c r="B88" s="87"/>
      <c r="C88" s="87"/>
      <c r="D88" s="88" t="s">
        <v>16</v>
      </c>
      <c r="E88" s="89">
        <v>50</v>
      </c>
      <c r="F88" s="3"/>
      <c r="G88" s="3">
        <f t="shared" si="14"/>
        <v>0</v>
      </c>
      <c r="H88" s="3">
        <f t="shared" si="15"/>
        <v>0</v>
      </c>
    </row>
    <row r="89" spans="2:8" s="1" customFormat="1" ht="18.75" customHeight="1" x14ac:dyDescent="0.25">
      <c r="B89" s="47" t="s">
        <v>89</v>
      </c>
      <c r="C89" s="48"/>
      <c r="D89" s="48"/>
      <c r="E89" s="48"/>
      <c r="F89" s="49"/>
      <c r="G89" s="50">
        <f>SUM(G84:G88)</f>
        <v>5300</v>
      </c>
      <c r="H89" s="50">
        <f>SUM(H84:H88)</f>
        <v>5300</v>
      </c>
    </row>
    <row r="91" spans="2:8" s="1" customFormat="1" ht="18.75" customHeight="1" x14ac:dyDescent="0.25">
      <c r="B91" s="63" t="s">
        <v>90</v>
      </c>
      <c r="C91" s="63"/>
      <c r="D91" s="63"/>
      <c r="E91" s="54" t="str">
        <f>Introduction!C8</f>
        <v>Euro</v>
      </c>
      <c r="F91" s="54"/>
      <c r="G91" s="55" t="s">
        <v>106</v>
      </c>
      <c r="H91" s="55"/>
    </row>
    <row r="92" spans="2:8" s="1" customFormat="1" ht="18.75" customHeight="1" x14ac:dyDescent="0.25">
      <c r="B92" s="15" t="s">
        <v>3</v>
      </c>
      <c r="C92" s="15" t="s">
        <v>4</v>
      </c>
      <c r="D92" s="56"/>
      <c r="E92" s="16" t="s">
        <v>107</v>
      </c>
      <c r="F92" s="16"/>
      <c r="G92" s="16" t="s">
        <v>3</v>
      </c>
      <c r="H92" s="16" t="s">
        <v>4</v>
      </c>
    </row>
    <row r="93" spans="2:8" s="1" customFormat="1" ht="18.75" customHeight="1" x14ac:dyDescent="0.25">
      <c r="B93" s="87">
        <v>1</v>
      </c>
      <c r="C93" s="87">
        <v>1</v>
      </c>
      <c r="D93" s="88" t="s">
        <v>91</v>
      </c>
      <c r="E93" s="89">
        <v>10000</v>
      </c>
      <c r="F93" s="3"/>
      <c r="G93" s="3">
        <f t="shared" ref="G93:G97" si="16">B93*E93</f>
        <v>10000</v>
      </c>
      <c r="H93" s="3">
        <f t="shared" ref="H93:H97" si="17">C93*E93</f>
        <v>10000</v>
      </c>
    </row>
    <row r="94" spans="2:8" s="1" customFormat="1" ht="18.75" customHeight="1" x14ac:dyDescent="0.25">
      <c r="B94" s="87">
        <v>1</v>
      </c>
      <c r="C94" s="87">
        <v>1</v>
      </c>
      <c r="D94" s="88" t="s">
        <v>92</v>
      </c>
      <c r="E94" s="89">
        <v>5000</v>
      </c>
      <c r="F94" s="3"/>
      <c r="G94" s="3">
        <f t="shared" si="16"/>
        <v>5000</v>
      </c>
      <c r="H94" s="3">
        <f t="shared" si="17"/>
        <v>5000</v>
      </c>
    </row>
    <row r="95" spans="2:8" s="1" customFormat="1" ht="18.75" customHeight="1" x14ac:dyDescent="0.25">
      <c r="B95" s="87">
        <v>1</v>
      </c>
      <c r="C95" s="87">
        <v>1</v>
      </c>
      <c r="D95" s="88" t="s">
        <v>94</v>
      </c>
      <c r="E95" s="89">
        <v>1000</v>
      </c>
      <c r="F95" s="3"/>
      <c r="G95" s="3">
        <f t="shared" si="16"/>
        <v>1000</v>
      </c>
      <c r="H95" s="3">
        <f t="shared" si="17"/>
        <v>1000</v>
      </c>
    </row>
    <row r="96" spans="2:8" s="1" customFormat="1" ht="18.75" customHeight="1" x14ac:dyDescent="0.25">
      <c r="B96" s="87">
        <v>1</v>
      </c>
      <c r="C96" s="87">
        <v>1</v>
      </c>
      <c r="D96" s="88" t="s">
        <v>95</v>
      </c>
      <c r="E96" s="89">
        <v>1000</v>
      </c>
      <c r="F96" s="3"/>
      <c r="G96" s="3">
        <f t="shared" si="16"/>
        <v>1000</v>
      </c>
      <c r="H96" s="3">
        <f t="shared" si="17"/>
        <v>1000</v>
      </c>
    </row>
    <row r="97" spans="2:8" s="1" customFormat="1" ht="18.75" customHeight="1" x14ac:dyDescent="0.25">
      <c r="B97" s="87">
        <v>10</v>
      </c>
      <c r="C97" s="87">
        <v>10</v>
      </c>
      <c r="D97" s="88" t="s">
        <v>16</v>
      </c>
      <c r="E97" s="89">
        <v>50</v>
      </c>
      <c r="F97" s="3"/>
      <c r="G97" s="3">
        <f t="shared" si="16"/>
        <v>500</v>
      </c>
      <c r="H97" s="3">
        <f t="shared" si="17"/>
        <v>500</v>
      </c>
    </row>
    <row r="98" spans="2:8" s="1" customFormat="1" ht="18.75" customHeight="1" x14ac:dyDescent="0.25">
      <c r="B98" s="47" t="s">
        <v>93</v>
      </c>
      <c r="C98" s="48"/>
      <c r="D98" s="48"/>
      <c r="E98" s="48"/>
      <c r="F98" s="49"/>
      <c r="G98" s="50">
        <f t="shared" ref="G98" si="18">SUM(G93:G97)</f>
        <v>17500</v>
      </c>
      <c r="H98" s="50">
        <f>SUM(H93:H97)</f>
        <v>17500</v>
      </c>
    </row>
    <row r="100" spans="2:8" s="1" customFormat="1" ht="18.75" customHeight="1" x14ac:dyDescent="0.25">
      <c r="B100" s="63" t="s">
        <v>96</v>
      </c>
      <c r="C100" s="63"/>
      <c r="D100" s="63"/>
      <c r="E100" s="54" t="str">
        <f>Introduction!C8</f>
        <v>Euro</v>
      </c>
      <c r="F100" s="54"/>
      <c r="G100" s="55" t="s">
        <v>106</v>
      </c>
      <c r="H100" s="55"/>
    </row>
    <row r="101" spans="2:8" s="1" customFormat="1" ht="18.75" customHeight="1" x14ac:dyDescent="0.25">
      <c r="B101" s="15" t="s">
        <v>3</v>
      </c>
      <c r="C101" s="15" t="s">
        <v>4</v>
      </c>
      <c r="D101" s="56"/>
      <c r="E101" s="16" t="s">
        <v>107</v>
      </c>
      <c r="F101" s="16"/>
      <c r="G101" s="16" t="s">
        <v>3</v>
      </c>
      <c r="H101" s="16" t="s">
        <v>4</v>
      </c>
    </row>
    <row r="102" spans="2:8" s="1" customFormat="1" ht="18.75" customHeight="1" x14ac:dyDescent="0.25">
      <c r="B102" s="87">
        <v>1</v>
      </c>
      <c r="C102" s="87">
        <v>1</v>
      </c>
      <c r="D102" s="88" t="s">
        <v>98</v>
      </c>
      <c r="E102" s="89">
        <v>10000</v>
      </c>
      <c r="F102" s="3"/>
      <c r="G102" s="3">
        <f t="shared" ref="G102:G106" si="19">B102*E102</f>
        <v>10000</v>
      </c>
      <c r="H102" s="3">
        <f t="shared" ref="H102:H106" si="20">C102*E102</f>
        <v>10000</v>
      </c>
    </row>
    <row r="103" spans="2:8" s="1" customFormat="1" ht="18.75" customHeight="1" x14ac:dyDescent="0.25">
      <c r="B103" s="87">
        <v>6</v>
      </c>
      <c r="C103" s="87">
        <v>6</v>
      </c>
      <c r="D103" s="88" t="s">
        <v>99</v>
      </c>
      <c r="E103" s="89">
        <v>200</v>
      </c>
      <c r="F103" s="3"/>
      <c r="G103" s="3">
        <f t="shared" si="19"/>
        <v>1200</v>
      </c>
      <c r="H103" s="3">
        <f t="shared" si="20"/>
        <v>1200</v>
      </c>
    </row>
    <row r="104" spans="2:8" s="1" customFormat="1" ht="18.75" customHeight="1" x14ac:dyDescent="0.25">
      <c r="B104" s="87">
        <v>4</v>
      </c>
      <c r="C104" s="87">
        <v>4</v>
      </c>
      <c r="D104" s="88" t="s">
        <v>100</v>
      </c>
      <c r="E104" s="89">
        <v>50</v>
      </c>
      <c r="F104" s="3"/>
      <c r="G104" s="3">
        <f t="shared" si="19"/>
        <v>200</v>
      </c>
      <c r="H104" s="3">
        <f t="shared" si="20"/>
        <v>200</v>
      </c>
    </row>
    <row r="105" spans="2:8" s="1" customFormat="1" ht="18.75" customHeight="1" x14ac:dyDescent="0.25">
      <c r="B105" s="87">
        <v>6</v>
      </c>
      <c r="C105" s="87">
        <v>6</v>
      </c>
      <c r="D105" s="88" t="s">
        <v>101</v>
      </c>
      <c r="E105" s="89">
        <v>20</v>
      </c>
      <c r="F105" s="3"/>
      <c r="G105" s="3">
        <f t="shared" si="19"/>
        <v>120</v>
      </c>
      <c r="H105" s="3">
        <f t="shared" si="20"/>
        <v>120</v>
      </c>
    </row>
    <row r="106" spans="2:8" s="1" customFormat="1" ht="18.75" customHeight="1" x14ac:dyDescent="0.25">
      <c r="B106" s="87"/>
      <c r="C106" s="87"/>
      <c r="D106" s="88" t="s">
        <v>16</v>
      </c>
      <c r="E106" s="89">
        <v>50</v>
      </c>
      <c r="F106" s="3"/>
      <c r="G106" s="3">
        <f t="shared" si="19"/>
        <v>0</v>
      </c>
      <c r="H106" s="3">
        <f t="shared" si="20"/>
        <v>0</v>
      </c>
    </row>
    <row r="107" spans="2:8" s="1" customFormat="1" ht="18.75" customHeight="1" x14ac:dyDescent="0.25">
      <c r="B107" s="47" t="s">
        <v>97</v>
      </c>
      <c r="C107" s="48"/>
      <c r="D107" s="48"/>
      <c r="E107" s="48"/>
      <c r="F107" s="49"/>
      <c r="G107" s="50">
        <f>SUM(G101:G106)</f>
        <v>11520</v>
      </c>
      <c r="H107" s="50">
        <f>SUM(H101:H106)</f>
        <v>11520</v>
      </c>
    </row>
  </sheetData>
  <sheetProtection algorithmName="SHA-512" hashValue="Oy7IWx4QKwhlJ1/9VNfRVO1PQeSP+yQZ1SdWPJM4mFcoYOSRjWI9SaHzfRfUAieHQU2pe+dyWccwkYAc+R1ppg==" saltValue="7/MScYLqMe+Mnj5BSLul5w==" spinCount="100000" sheet="1" objects="1" scenarios="1" selectLockedCells="1"/>
  <mergeCells count="35">
    <mergeCell ref="B83:D83"/>
    <mergeCell ref="G83:H83"/>
    <mergeCell ref="B91:D91"/>
    <mergeCell ref="G91:H91"/>
    <mergeCell ref="B60:D60"/>
    <mergeCell ref="G60:H60"/>
    <mergeCell ref="B71:D71"/>
    <mergeCell ref="G71:H71"/>
    <mergeCell ref="B33:F33"/>
    <mergeCell ref="G35:H35"/>
    <mergeCell ref="B35:D35"/>
    <mergeCell ref="B51:D51"/>
    <mergeCell ref="G51:H51"/>
    <mergeCell ref="B8:F9"/>
    <mergeCell ref="G8:H8"/>
    <mergeCell ref="C4:D4"/>
    <mergeCell ref="G4:H5"/>
    <mergeCell ref="C5:D5"/>
    <mergeCell ref="B89:F89"/>
    <mergeCell ref="B58:F58"/>
    <mergeCell ref="B24:F24"/>
    <mergeCell ref="B69:F69"/>
    <mergeCell ref="B49:F49"/>
    <mergeCell ref="B50:H50"/>
    <mergeCell ref="B25:H25"/>
    <mergeCell ref="B81:F81"/>
    <mergeCell ref="B34:H34"/>
    <mergeCell ref="G11:H11"/>
    <mergeCell ref="B11:D11"/>
    <mergeCell ref="G26:H26"/>
    <mergeCell ref="B26:D26"/>
    <mergeCell ref="B98:F98"/>
    <mergeCell ref="B107:F107"/>
    <mergeCell ref="B100:D100"/>
    <mergeCell ref="G100:H100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F21" sqref="F21"/>
    </sheetView>
  </sheetViews>
  <sheetFormatPr baseColWidth="10" defaultRowHeight="15" x14ac:dyDescent="0.25"/>
  <cols>
    <col min="1" max="1" width="4.28515625" customWidth="1"/>
    <col min="4" max="4" width="36.5703125" customWidth="1"/>
    <col min="5" max="5" width="14.7109375" customWidth="1"/>
    <col min="6" max="6" width="30.5703125" customWidth="1"/>
    <col min="7" max="8" width="16.7109375" customWidth="1"/>
  </cols>
  <sheetData>
    <row r="2" spans="2:8" s="1" customFormat="1" ht="31.5" x14ac:dyDescent="0.25">
      <c r="B2" s="42" t="s">
        <v>34</v>
      </c>
      <c r="C2" s="27"/>
      <c r="D2" s="27"/>
      <c r="E2" s="27"/>
      <c r="F2" s="27"/>
    </row>
    <row r="3" spans="2:8" s="23" customFormat="1" ht="26.25" x14ac:dyDescent="0.25">
      <c r="B3" s="26"/>
      <c r="C3" s="27"/>
      <c r="D3" s="27"/>
      <c r="E3" s="27"/>
      <c r="F3" s="27"/>
      <c r="G3" s="27"/>
      <c r="H3" s="27"/>
    </row>
    <row r="4" spans="2:8" s="1" customFormat="1" ht="18.75" x14ac:dyDescent="0.25">
      <c r="B4" s="32" t="s">
        <v>109</v>
      </c>
      <c r="C4" s="33" t="str">
        <f>Introduction!C4</f>
        <v>EDGC/EJDGC</v>
      </c>
      <c r="D4" s="33"/>
      <c r="E4" s="32" t="s">
        <v>111</v>
      </c>
      <c r="F4" s="45" t="str">
        <f>Introduction!C5</f>
        <v>2027</v>
      </c>
      <c r="G4" s="138" t="s">
        <v>117</v>
      </c>
      <c r="H4" s="138"/>
    </row>
    <row r="5" spans="2:8" s="1" customFormat="1" ht="18.75" x14ac:dyDescent="0.25">
      <c r="B5" s="32" t="s">
        <v>110</v>
      </c>
      <c r="C5" s="33" t="str">
        <f>Introduction!C6</f>
        <v>City</v>
      </c>
      <c r="D5" s="33"/>
      <c r="E5" s="32" t="s">
        <v>112</v>
      </c>
      <c r="F5" s="46" t="str">
        <f>Introduction!C7</f>
        <v>Country</v>
      </c>
      <c r="G5" s="138"/>
      <c r="H5" s="138"/>
    </row>
    <row r="7" spans="2:8" s="1" customFormat="1" ht="21" x14ac:dyDescent="0.25">
      <c r="B7" s="29"/>
      <c r="D7" s="6"/>
      <c r="E7" s="7"/>
      <c r="H7" s="25"/>
    </row>
    <row r="8" spans="2:8" s="1" customFormat="1" x14ac:dyDescent="0.25">
      <c r="B8" s="121" t="s">
        <v>1</v>
      </c>
      <c r="C8" s="122"/>
      <c r="D8" s="122"/>
      <c r="E8" s="122"/>
      <c r="F8" s="123"/>
      <c r="G8" s="93" t="s">
        <v>106</v>
      </c>
      <c r="H8" s="93"/>
    </row>
    <row r="9" spans="2:8" s="1" customFormat="1" x14ac:dyDescent="0.25">
      <c r="B9" s="124"/>
      <c r="C9" s="125"/>
      <c r="D9" s="125"/>
      <c r="E9" s="125"/>
      <c r="F9" s="126"/>
      <c r="G9" s="120" t="s">
        <v>3</v>
      </c>
      <c r="H9" s="120" t="s">
        <v>4</v>
      </c>
    </row>
    <row r="10" spans="2:8" s="1" customFormat="1" ht="15.75" x14ac:dyDescent="0.25">
      <c r="B10" s="127"/>
      <c r="C10" s="128"/>
      <c r="D10" s="128"/>
      <c r="E10" s="128"/>
      <c r="F10" s="129"/>
      <c r="G10" s="97">
        <f>Income!G9</f>
        <v>1045000</v>
      </c>
      <c r="H10" s="97">
        <f>Income!H9</f>
        <v>1020000</v>
      </c>
    </row>
    <row r="11" spans="2:8" s="1" customFormat="1" ht="18.75" customHeight="1" x14ac:dyDescent="0.25">
      <c r="B11" s="59"/>
      <c r="C11" s="59"/>
      <c r="D11" s="59"/>
      <c r="E11" s="59"/>
      <c r="F11" s="59"/>
      <c r="G11" s="60"/>
      <c r="H11" s="60"/>
    </row>
    <row r="12" spans="2:8" s="1" customFormat="1" x14ac:dyDescent="0.25">
      <c r="B12" s="105" t="s">
        <v>35</v>
      </c>
      <c r="C12" s="106"/>
      <c r="D12" s="106"/>
      <c r="E12" s="106"/>
      <c r="F12" s="107"/>
      <c r="G12" s="114" t="s">
        <v>106</v>
      </c>
      <c r="H12" s="114"/>
    </row>
    <row r="13" spans="2:8" s="1" customFormat="1" x14ac:dyDescent="0.25">
      <c r="B13" s="130"/>
      <c r="C13" s="131"/>
      <c r="D13" s="131"/>
      <c r="E13" s="131"/>
      <c r="F13" s="132"/>
      <c r="G13" s="20" t="s">
        <v>3</v>
      </c>
      <c r="H13" s="20" t="s">
        <v>4</v>
      </c>
    </row>
    <row r="14" spans="2:8" s="1" customFormat="1" ht="15.75" x14ac:dyDescent="0.25">
      <c r="B14" s="108"/>
      <c r="C14" s="109"/>
      <c r="D14" s="109"/>
      <c r="E14" s="109"/>
      <c r="F14" s="110"/>
      <c r="G14" s="118">
        <f>Expenses!G9</f>
        <v>228870</v>
      </c>
      <c r="H14" s="118">
        <f>Expenses!H9</f>
        <v>146870</v>
      </c>
    </row>
    <row r="16" spans="2:8" s="1" customFormat="1" x14ac:dyDescent="0.25">
      <c r="B16" s="99" t="s">
        <v>118</v>
      </c>
      <c r="C16" s="100"/>
      <c r="D16" s="100"/>
      <c r="E16" s="100"/>
      <c r="F16" s="101"/>
      <c r="G16" s="133" t="s">
        <v>106</v>
      </c>
      <c r="H16" s="133"/>
    </row>
    <row r="17" spans="2:8" s="1" customFormat="1" x14ac:dyDescent="0.25">
      <c r="B17" s="135"/>
      <c r="C17" s="136"/>
      <c r="D17" s="136"/>
      <c r="E17" s="136"/>
      <c r="F17" s="137"/>
      <c r="G17" s="19" t="s">
        <v>3</v>
      </c>
      <c r="H17" s="19" t="s">
        <v>4</v>
      </c>
    </row>
    <row r="18" spans="2:8" s="1" customFormat="1" ht="15.75" x14ac:dyDescent="0.25">
      <c r="B18" s="102"/>
      <c r="C18" s="103"/>
      <c r="D18" s="103"/>
      <c r="E18" s="103"/>
      <c r="F18" s="104"/>
      <c r="G18" s="134">
        <f t="shared" ref="G18:H18" si="0">G10-G14</f>
        <v>816130</v>
      </c>
      <c r="H18" s="134">
        <f t="shared" si="0"/>
        <v>873130</v>
      </c>
    </row>
  </sheetData>
  <sheetProtection algorithmName="SHA-512" hashValue="WsEHpoW3pBYwqU4LwjOzjyujq0m+SEhq84MgY/FLQl3jOHEtUQ6RITAqrs2R+GINoYUhid4iJsdYxsTmuVD0rg==" saltValue="5gbnuaBC1mKiXUYwXoFaDQ==" spinCount="100000" sheet="1" objects="1" scenarios="1" selectLockedCells="1"/>
  <mergeCells count="9">
    <mergeCell ref="B12:F14"/>
    <mergeCell ref="G12:H12"/>
    <mergeCell ref="B16:F18"/>
    <mergeCell ref="G16:H16"/>
    <mergeCell ref="C4:D4"/>
    <mergeCell ref="G4:H5"/>
    <mergeCell ref="C5:D5"/>
    <mergeCell ref="B8:F10"/>
    <mergeCell ref="G8:H8"/>
  </mergeCells>
  <conditionalFormatting sqref="G18:H18">
    <cfRule type="cellIs" dxfId="1" priority="2" operator="lessThan">
      <formula>0</formula>
    </cfRule>
  </conditionalFormatting>
  <conditionalFormatting sqref="G18:H1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Introduction</vt:lpstr>
      <vt:lpstr>Income</vt:lpstr>
      <vt:lpstr>Expenses</vt:lpstr>
      <vt:lpstr>Profit - Loss Summary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2025-10-15T15:44:35Z</cp:lastPrinted>
  <dcterms:created xsi:type="dcterms:W3CDTF">2025-10-04T09:21:12Z</dcterms:created>
  <dcterms:modified xsi:type="dcterms:W3CDTF">2025-10-17T13:14:55Z</dcterms:modified>
</cp:coreProperties>
</file>